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V\Desktop\202151 FCQ\202151 Preinscripción e Inscripción en Línea\"/>
    </mc:Choice>
  </mc:AlternateContent>
  <bookViews>
    <workbookView xWindow="0" yWindow="0" windowWidth="19200" windowHeight="8235"/>
  </bookViews>
  <sheets>
    <sheet name="QUÍM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6" i="1"/>
  <c r="D57" i="1"/>
  <c r="E131" i="1" l="1"/>
  <c r="D131" i="1"/>
  <c r="E125" i="1"/>
  <c r="D125" i="1"/>
  <c r="E117" i="1"/>
  <c r="D117" i="1"/>
  <c r="E115" i="1"/>
  <c r="D115" i="1"/>
  <c r="E118" i="1"/>
  <c r="D118" i="1"/>
  <c r="E101" i="1"/>
  <c r="D101" i="1"/>
  <c r="E94" i="1"/>
  <c r="E93" i="1"/>
  <c r="D94" i="1"/>
  <c r="D93" i="1"/>
  <c r="D81" i="1" l="1"/>
  <c r="E87" i="1"/>
  <c r="D87" i="1"/>
  <c r="E84" i="1"/>
  <c r="D84" i="1"/>
  <c r="E75" i="1"/>
  <c r="D75" i="1"/>
  <c r="E74" i="1"/>
  <c r="D73" i="1"/>
  <c r="D72" i="1"/>
  <c r="E66" i="1"/>
  <c r="E70" i="1"/>
  <c r="D71" i="1"/>
  <c r="D64" i="1"/>
  <c r="E65" i="1"/>
  <c r="D65" i="1"/>
  <c r="E46" i="1"/>
  <c r="E45" i="1"/>
  <c r="E44" i="1"/>
  <c r="E42" i="1"/>
  <c r="D46" i="1"/>
  <c r="D45" i="1"/>
  <c r="D44" i="1"/>
  <c r="D42" i="1"/>
  <c r="E129" i="1" l="1"/>
  <c r="D129" i="1"/>
  <c r="E116" i="1"/>
  <c r="D116" i="1"/>
  <c r="E114" i="1"/>
  <c r="D114" i="1"/>
  <c r="E108" i="1"/>
  <c r="D108" i="1"/>
  <c r="E105" i="1"/>
  <c r="D105" i="1"/>
  <c r="E104" i="1"/>
  <c r="D104" i="1"/>
  <c r="E102" i="1"/>
  <c r="D102" i="1"/>
  <c r="E100" i="1"/>
  <c r="D100" i="1"/>
  <c r="E99" i="1"/>
  <c r="D99" i="1"/>
  <c r="E98" i="1"/>
  <c r="D98" i="1"/>
  <c r="E97" i="1"/>
  <c r="D97" i="1"/>
  <c r="E96" i="1"/>
  <c r="D96" i="1"/>
  <c r="E82" i="1"/>
  <c r="D82" i="1"/>
  <c r="E81" i="1"/>
  <c r="E80" i="1"/>
  <c r="D80" i="1"/>
  <c r="D66" i="1"/>
  <c r="E95" i="1"/>
  <c r="D95" i="1"/>
  <c r="E67" i="1"/>
  <c r="D67" i="1"/>
  <c r="E64" i="1"/>
  <c r="E63" i="1"/>
  <c r="D63" i="1"/>
  <c r="E62" i="1"/>
  <c r="D62" i="1"/>
  <c r="D55" i="1"/>
  <c r="E55" i="1"/>
  <c r="D56" i="1"/>
  <c r="E54" i="1"/>
  <c r="D54" i="1"/>
  <c r="E53" i="1"/>
  <c r="D53" i="1"/>
  <c r="D47" i="1"/>
  <c r="E48" i="1"/>
  <c r="D48" i="1"/>
  <c r="E47" i="1"/>
  <c r="E43" i="1"/>
  <c r="D43" i="1"/>
  <c r="E37" i="1" l="1"/>
  <c r="D37" i="1"/>
  <c r="E36" i="1"/>
  <c r="D36" i="1"/>
  <c r="E35" i="1"/>
  <c r="D35" i="1"/>
  <c r="E30" i="1"/>
  <c r="D30" i="1"/>
  <c r="E29" i="1"/>
  <c r="D29" i="1"/>
  <c r="E28" i="1"/>
  <c r="D28" i="1"/>
  <c r="E27" i="1"/>
  <c r="D27" i="1"/>
  <c r="E26" i="1"/>
  <c r="D26" i="1"/>
  <c r="E25" i="1"/>
  <c r="D25" i="1"/>
  <c r="E20" i="1"/>
  <c r="D20" i="1"/>
  <c r="E19" i="1"/>
  <c r="D19" i="1"/>
  <c r="E18" i="1"/>
  <c r="D18" i="1"/>
  <c r="E17" i="1"/>
  <c r="D17" i="1"/>
  <c r="E16" i="1"/>
  <c r="D16" i="1"/>
  <c r="E15" i="1"/>
  <c r="D15" i="1"/>
  <c r="E9" i="1"/>
  <c r="E7" i="1"/>
  <c r="E6" i="1"/>
  <c r="D7" i="1"/>
  <c r="D6" i="1"/>
  <c r="D74" i="1" l="1"/>
  <c r="D9" i="1" l="1"/>
  <c r="E127" i="1" l="1"/>
  <c r="D127" i="1"/>
  <c r="E136" i="1" l="1"/>
  <c r="D136" i="1"/>
  <c r="E130" i="1" l="1"/>
  <c r="E128" i="1"/>
  <c r="E126" i="1"/>
  <c r="D130" i="1"/>
  <c r="D128" i="1"/>
  <c r="E120" i="1" l="1"/>
  <c r="E119" i="1"/>
  <c r="D120" i="1"/>
  <c r="D119" i="1"/>
  <c r="E109" i="1" l="1"/>
  <c r="E107" i="1"/>
  <c r="E106" i="1"/>
  <c r="E103" i="1"/>
  <c r="D109" i="1"/>
  <c r="D107" i="1" l="1"/>
  <c r="D106" i="1"/>
  <c r="D103" i="1"/>
  <c r="E88" i="1" l="1"/>
  <c r="E86" i="1"/>
  <c r="E85" i="1"/>
  <c r="E83" i="1"/>
  <c r="D88" i="1"/>
  <c r="D86" i="1" l="1"/>
  <c r="D85" i="1"/>
  <c r="D83" i="1"/>
  <c r="E73" i="1"/>
  <c r="E72" i="1"/>
  <c r="E71" i="1" l="1"/>
  <c r="E68" i="1"/>
  <c r="E10" i="1"/>
  <c r="E8" i="1"/>
  <c r="E5" i="1"/>
  <c r="D70" i="1" l="1"/>
  <c r="D68" i="1"/>
  <c r="D10" i="1" l="1"/>
  <c r="D8" i="1"/>
  <c r="D5" i="1"/>
  <c r="D126" i="1" l="1"/>
  <c r="E69" i="1"/>
  <c r="D69" i="1"/>
</calcChain>
</file>

<file path=xl/sharedStrings.xml><?xml version="1.0" encoding="utf-8"?>
<sst xmlns="http://schemas.openxmlformats.org/spreadsheetml/2006/main" count="292" uniqueCount="133">
  <si>
    <t>EXPERIENCIA EDUCATIVA</t>
  </si>
  <si>
    <t>ALUMNOS INSCRITOS</t>
  </si>
  <si>
    <t>CUPO</t>
  </si>
  <si>
    <t>STATUS</t>
  </si>
  <si>
    <t>NRC</t>
  </si>
  <si>
    <t>ALGORITMOS COMPUTACIONALES Y PROGRAMACIÓN</t>
  </si>
  <si>
    <t>CÁLCULO DE UNA VARIABLE</t>
  </si>
  <si>
    <t>PROBABILIDAD Y ESTADÍSTICA</t>
  </si>
  <si>
    <t>QUÍMICA INORGÁNICA</t>
  </si>
  <si>
    <t>FÍSICA</t>
  </si>
  <si>
    <t>BALANCE DE MATERIA Y ENERGÍA</t>
  </si>
  <si>
    <t>CÁLCULO MULTIVARIABLE</t>
  </si>
  <si>
    <t>CINÉTICA QUÍMICA Y CATÁLISIS</t>
  </si>
  <si>
    <t>ECUACIONES DIFERENCIALES</t>
  </si>
  <si>
    <t>EQUILIBRIO FÍSICO Y QUÍMICO</t>
  </si>
  <si>
    <t>FENÓMENOS DE SUPERFICIE Y ELECTROQUÍMICA</t>
  </si>
  <si>
    <t>FUNDAMENTOS DE TRANSFERENCIA DE CALOR Y MASA</t>
  </si>
  <si>
    <t>LABORATORIO DE FISICOQUÍMICA</t>
  </si>
  <si>
    <t>MÉCANICA DE FLUIDOS</t>
  </si>
  <si>
    <t>MÉTODOS NUMÉRICOS</t>
  </si>
  <si>
    <t>QUÍMICA ANALÍTICA Y MÉTODOS INSTRUMENTALES</t>
  </si>
  <si>
    <t>QUÍMICA ORGÁNICA Y BIOQUÍMICA</t>
  </si>
  <si>
    <t>TEMAS SELECTOS DE FÍSICA</t>
  </si>
  <si>
    <t>TERMODINÁMICA</t>
  </si>
  <si>
    <t>SEGURIDAD E HIGIENE</t>
  </si>
  <si>
    <t>AMBIENTAL DE AIRE</t>
  </si>
  <si>
    <t>CIENCIA E INGENIERÍA DE LOS MATERIALES</t>
  </si>
  <si>
    <t>CORROSIÓN  I</t>
  </si>
  <si>
    <t>DESARROLLO SOSTENIBLE</t>
  </si>
  <si>
    <t>INGENIERÍA DE PROCESOS</t>
  </si>
  <si>
    <t>INGENIERÍA DE REACTORES</t>
  </si>
  <si>
    <t>INGENIERÍA ECONÓMICA</t>
  </si>
  <si>
    <t>OPERACIONES DE SEPARACIÓN MECÁNICA</t>
  </si>
  <si>
    <t>OPERACIONES DE TRANSFERENCIA DE CALOR</t>
  </si>
  <si>
    <t>CARACTERIZACIÓN  Y  NATURALEZA DE LOS DESECHOS</t>
  </si>
  <si>
    <t>AMBIENTAL DE AGUA</t>
  </si>
  <si>
    <t>CORROSIÓN  II</t>
  </si>
  <si>
    <t>INGENIERÍA DE CONTROL</t>
  </si>
  <si>
    <t>AMBIENTAL DE SUELO</t>
  </si>
  <si>
    <t>CORROSIÓN  III</t>
  </si>
  <si>
    <t>EXPERIENCIA RECEPCIONAL</t>
  </si>
  <si>
    <t>INGENIERÍA DE LOS BIOPROCESOS AMBIENTALES</t>
  </si>
  <si>
    <t>SERVICIO SOCIAL</t>
  </si>
  <si>
    <t>INGENIERÍA DE PROYECTOS</t>
  </si>
  <si>
    <t>MECANISMOS DE LA DEPURACIÓN BIOLÓGICA</t>
  </si>
  <si>
    <t>FUNDAMENTOS DE TRANSFERENCIA DE MOMENTUM</t>
  </si>
  <si>
    <t>MAESTRO</t>
  </si>
  <si>
    <t>MECÁNICA DE FLUIDOS</t>
  </si>
  <si>
    <t>Margarita Díaz Olaldez</t>
  </si>
  <si>
    <t>Margarita Ayala Gómez</t>
  </si>
  <si>
    <t xml:space="preserve">Irma García León </t>
  </si>
  <si>
    <t>Eslí Vázquez Nava</t>
  </si>
  <si>
    <t>Narciso Beyrut Ruiz</t>
  </si>
  <si>
    <t>Emilio Vázquez Navas</t>
  </si>
  <si>
    <t>Ricardo Orozco Cruz</t>
  </si>
  <si>
    <t>Agustín M. Flores F.</t>
  </si>
  <si>
    <t>SEC1</t>
  </si>
  <si>
    <t>SEC2</t>
  </si>
  <si>
    <t>Alicia Acosta Garrido</t>
  </si>
  <si>
    <r>
      <t xml:space="preserve">OPERACIONES DE TRANSFERENCIA DE MASA  I                                                </t>
    </r>
    <r>
      <rPr>
        <sz val="10"/>
        <color theme="1"/>
        <rFont val="Arial"/>
        <family val="2"/>
      </rPr>
      <t xml:space="preserve"> (EVAPORIZACIÓN Y CRISTALIZACIÓN)</t>
    </r>
  </si>
  <si>
    <r>
      <t xml:space="preserve">OPERACIONES DE TRANSFERENCIA DE MASA  II                                                   </t>
    </r>
    <r>
      <rPr>
        <sz val="10"/>
        <color theme="1"/>
        <rFont val="Arial"/>
        <family val="2"/>
      </rPr>
      <t xml:space="preserve"> (DESTILACIÓN, ABSORCIÓN Y EXTRACCIÓN)</t>
    </r>
  </si>
  <si>
    <r>
      <t xml:space="preserve">OPERACIONES DE TRANSFERENCIA DE MASA  I                                               </t>
    </r>
    <r>
      <rPr>
        <sz val="10"/>
        <color theme="1"/>
        <rFont val="Arial"/>
        <family val="2"/>
      </rPr>
      <t xml:space="preserve"> (EVAPORIZACIÓN Y CRISTALIZACIÓN)</t>
    </r>
  </si>
  <si>
    <r>
      <t xml:space="preserve">OPERACIONES DE TRANSFERENCIA DE MASA  II                                                 </t>
    </r>
    <r>
      <rPr>
        <sz val="10"/>
        <color theme="1"/>
        <rFont val="Arial"/>
        <family val="2"/>
      </rPr>
      <t>(DESTILACIÓN, ABSORCIÓN Y EXTRACCIÓN)</t>
    </r>
  </si>
  <si>
    <r>
      <t xml:space="preserve">OPERACIONES DE TRANSFERENCIA DE MASA  III                                                      </t>
    </r>
    <r>
      <rPr>
        <sz val="10"/>
        <color theme="1"/>
        <rFont val="Arial"/>
        <family val="2"/>
      </rPr>
      <t>(HUMIDIFICACIÓN Y SECADO)</t>
    </r>
  </si>
  <si>
    <t>Rosario Chávez Rosales</t>
  </si>
  <si>
    <t>Edilberto Absalón Sánchez</t>
  </si>
  <si>
    <t>Alejandra Vásquez Márquez</t>
  </si>
  <si>
    <t>Ruth Patricia Aragón López</t>
  </si>
  <si>
    <t>Sonia Fca. González Márquez</t>
  </si>
  <si>
    <t>Verónica García Valenzuela</t>
  </si>
  <si>
    <t>Ernesto Francisco Rubio Cruz</t>
  </si>
  <si>
    <t>Carlos Arturo Cerón Alvarez</t>
  </si>
  <si>
    <t>Casildo Pacheco Martínez</t>
  </si>
  <si>
    <t>GRUPO    2° Plan 2020</t>
  </si>
  <si>
    <r>
      <rPr>
        <sz val="18"/>
        <color theme="1"/>
        <rFont val="Calibri"/>
        <family val="2"/>
        <scheme val="minor"/>
      </rPr>
      <t>INSCRIPCIÓN EN VENTANILLA INGENIERÍA QUÍMICA  202151</t>
    </r>
    <r>
      <rPr>
        <sz val="11"/>
        <color theme="1"/>
        <rFont val="Calibri"/>
        <family val="2"/>
        <scheme val="minor"/>
      </rPr>
      <t xml:space="preserve">                                        </t>
    </r>
    <r>
      <rPr>
        <sz val="14"/>
        <color theme="1"/>
        <rFont val="Calibri"/>
        <family val="2"/>
        <scheme val="minor"/>
      </rPr>
      <t xml:space="preserve"> </t>
    </r>
  </si>
  <si>
    <t>AL 02 DE FEBRERO DE 2021</t>
  </si>
  <si>
    <t>ÁLGEBRA LINEAL</t>
  </si>
  <si>
    <t>DIBUJO PARA INGENIERÍA</t>
  </si>
  <si>
    <t>QUÍMICA ORGÁNICA I</t>
  </si>
  <si>
    <t>Vacante</t>
  </si>
  <si>
    <t>Oscar Velázquez Camilo</t>
  </si>
  <si>
    <t xml:space="preserve">BLOQUE </t>
  </si>
  <si>
    <t>SEC3</t>
  </si>
  <si>
    <t>SEC4</t>
  </si>
  <si>
    <t>Teresa Hernández Quiroz</t>
  </si>
  <si>
    <t>Teresa de Jesús Valdés Sánchez</t>
  </si>
  <si>
    <t>Teresita de Jesús Olivares Silva</t>
  </si>
  <si>
    <t>Daniel de Jesús Araujo Pérez</t>
  </si>
  <si>
    <t>Jaime Martínez Castillo</t>
  </si>
  <si>
    <t>QUÍMICA</t>
  </si>
  <si>
    <r>
      <t xml:space="preserve">95849 </t>
    </r>
    <r>
      <rPr>
        <sz val="6"/>
        <color theme="1"/>
        <rFont val="Arial"/>
        <family val="2"/>
      </rPr>
      <t xml:space="preserve">2020 </t>
    </r>
    <r>
      <rPr>
        <sz val="11"/>
        <color theme="1"/>
        <rFont val="Arial"/>
        <family val="2"/>
      </rPr>
      <t xml:space="preserve">70010 </t>
    </r>
    <r>
      <rPr>
        <sz val="6"/>
        <color theme="1"/>
        <rFont val="Arial"/>
        <family val="2"/>
      </rPr>
      <t xml:space="preserve">2010 </t>
    </r>
    <r>
      <rPr>
        <sz val="11"/>
        <color theme="1"/>
        <rFont val="Arial"/>
        <family val="2"/>
      </rPr>
      <t/>
    </r>
  </si>
  <si>
    <r>
      <t xml:space="preserve">96018 </t>
    </r>
    <r>
      <rPr>
        <sz val="6"/>
        <color theme="1"/>
        <rFont val="Arial"/>
        <family val="2"/>
      </rPr>
      <t>2020</t>
    </r>
    <r>
      <rPr>
        <sz val="11"/>
        <color theme="1"/>
        <rFont val="Arial"/>
        <family val="2"/>
      </rPr>
      <t xml:space="preserve"> 45698 </t>
    </r>
    <r>
      <rPr>
        <sz val="6"/>
        <color theme="1"/>
        <rFont val="Arial"/>
        <family val="2"/>
      </rPr>
      <t xml:space="preserve">2010 </t>
    </r>
    <r>
      <rPr>
        <sz val="11"/>
        <color theme="1"/>
        <rFont val="Arial"/>
        <family val="2"/>
      </rPr>
      <t/>
    </r>
  </si>
  <si>
    <r>
      <t xml:space="preserve"> 95852 </t>
    </r>
    <r>
      <rPr>
        <sz val="6"/>
        <rFont val="Arial"/>
        <family val="2"/>
      </rPr>
      <t xml:space="preserve">2020   </t>
    </r>
    <r>
      <rPr>
        <sz val="11"/>
        <rFont val="Arial"/>
        <family val="2"/>
      </rPr>
      <t>28395</t>
    </r>
    <r>
      <rPr>
        <sz val="6"/>
        <rFont val="Arial"/>
        <family val="2"/>
      </rPr>
      <t xml:space="preserve">  2010</t>
    </r>
  </si>
  <si>
    <r>
      <t xml:space="preserve"> 96081</t>
    </r>
    <r>
      <rPr>
        <sz val="6"/>
        <rFont val="Arial"/>
        <family val="2"/>
      </rPr>
      <t xml:space="preserve">2020  </t>
    </r>
    <r>
      <rPr>
        <sz val="11"/>
        <rFont val="Arial"/>
        <family val="2"/>
      </rPr>
      <t>51008</t>
    </r>
    <r>
      <rPr>
        <sz val="6"/>
        <rFont val="Arial"/>
        <family val="2"/>
      </rPr>
      <t xml:space="preserve"> 2010</t>
    </r>
  </si>
  <si>
    <t>LECTURA Y ESCRITURA/LECTURA Y REDACCION</t>
  </si>
  <si>
    <t>LITERACIDAD DIGITAL / COMPUTACIÓN BÁSICA</t>
  </si>
  <si>
    <t>PENSAMIENTO CRÍTICO / HABILIDADES  DEL PENSAMIENTO</t>
  </si>
  <si>
    <r>
      <t xml:space="preserve">95856 </t>
    </r>
    <r>
      <rPr>
        <sz val="6"/>
        <color theme="1"/>
        <rFont val="Arial"/>
        <family val="2"/>
      </rPr>
      <t xml:space="preserve">2020  </t>
    </r>
    <r>
      <rPr>
        <sz val="11"/>
        <color theme="1"/>
        <rFont val="Arial"/>
        <family val="2"/>
      </rPr>
      <t xml:space="preserve">28446 </t>
    </r>
    <r>
      <rPr>
        <sz val="6"/>
        <color theme="1"/>
        <rFont val="Arial"/>
        <family val="2"/>
      </rPr>
      <t>2010</t>
    </r>
  </si>
  <si>
    <r>
      <t xml:space="preserve">95861 </t>
    </r>
    <r>
      <rPr>
        <sz val="6"/>
        <color theme="1"/>
        <rFont val="Arial"/>
        <family val="2"/>
      </rPr>
      <t xml:space="preserve">2020 </t>
    </r>
    <r>
      <rPr>
        <sz val="11"/>
        <color theme="1"/>
        <rFont val="Arial"/>
        <family val="2"/>
      </rPr>
      <t>28454</t>
    </r>
    <r>
      <rPr>
        <sz val="6"/>
        <color theme="1"/>
        <rFont val="Arial"/>
        <family val="2"/>
      </rPr>
      <t xml:space="preserve"> 2010</t>
    </r>
  </si>
  <si>
    <t>Yelitza Tirado Jiménez</t>
  </si>
  <si>
    <t>GRUPO    3° y 4° Plan 2010</t>
  </si>
  <si>
    <t>GRUPO    1° y 2° Plan 2020 Y 2010</t>
  </si>
  <si>
    <t>GRUPO    1° y 2° Plan 2020 y 2010</t>
  </si>
  <si>
    <t>GRUPO    5° y 6° Plan 2010</t>
  </si>
  <si>
    <r>
      <t xml:space="preserve">63741 </t>
    </r>
    <r>
      <rPr>
        <sz val="7"/>
        <color theme="1"/>
        <rFont val="Arial"/>
        <family val="2"/>
      </rPr>
      <t xml:space="preserve">QUIM </t>
    </r>
    <r>
      <rPr>
        <sz val="11"/>
        <color theme="1"/>
        <rFont val="Arial"/>
        <family val="2"/>
      </rPr>
      <t>89241</t>
    </r>
    <r>
      <rPr>
        <sz val="7"/>
        <color theme="1"/>
        <rFont val="Arial"/>
        <family val="2"/>
      </rPr>
      <t xml:space="preserve"> IMCM</t>
    </r>
  </si>
  <si>
    <r>
      <t xml:space="preserve">77128 </t>
    </r>
    <r>
      <rPr>
        <sz val="7"/>
        <color theme="1"/>
        <rFont val="Arial"/>
        <family val="2"/>
      </rPr>
      <t xml:space="preserve">QUIM </t>
    </r>
    <r>
      <rPr>
        <sz val="11"/>
        <color theme="1"/>
        <rFont val="Arial"/>
        <family val="2"/>
      </rPr>
      <t>89137</t>
    </r>
    <r>
      <rPr>
        <sz val="7"/>
        <color theme="1"/>
        <rFont val="Arial"/>
        <family val="2"/>
      </rPr>
      <t xml:space="preserve"> IMCM</t>
    </r>
  </si>
  <si>
    <r>
      <t xml:space="preserve">64196 </t>
    </r>
    <r>
      <rPr>
        <sz val="7"/>
        <color theme="1"/>
        <rFont val="Arial"/>
        <family val="2"/>
      </rPr>
      <t xml:space="preserve">QUIM </t>
    </r>
    <r>
      <rPr>
        <sz val="11"/>
        <color theme="1"/>
        <rFont val="Arial"/>
        <family val="2"/>
      </rPr>
      <t>89242</t>
    </r>
    <r>
      <rPr>
        <sz val="7"/>
        <color theme="1"/>
        <rFont val="Arial"/>
        <family val="2"/>
      </rPr>
      <t xml:space="preserve"> IMCM</t>
    </r>
  </si>
  <si>
    <t>Yolanda Lagunes Paredes</t>
  </si>
  <si>
    <t>María Esther Cerecero Enríquez</t>
  </si>
  <si>
    <t>Ernesto Francisco  Rubio Cruz</t>
  </si>
  <si>
    <t>María Estela Montes Carmona</t>
  </si>
  <si>
    <t>Gladys N. Rodríguez Alfonso</t>
  </si>
  <si>
    <t>Gloria Isabel  López Ascorve</t>
  </si>
  <si>
    <t>Guillermo Hermida Saba</t>
  </si>
  <si>
    <t>Mario Rodríguez Hernández</t>
  </si>
  <si>
    <t>Iris Liliana Duarte Vázquez</t>
  </si>
  <si>
    <t>Juana Gabriela Mendoza Ponce</t>
  </si>
  <si>
    <t>Gloria Isabel López Ascorve</t>
  </si>
  <si>
    <t>Teresa Hernandez Quiróz</t>
  </si>
  <si>
    <t>Sara Isabel Chabat Uranga</t>
  </si>
  <si>
    <t>Lorena del C. Santos Cortés</t>
  </si>
  <si>
    <t>Uriel Gabriel Zapata Rodríguez</t>
  </si>
  <si>
    <t>Rafael Ramón Díaz Abrego</t>
  </si>
  <si>
    <t>Leticia Nuñez Hernández.</t>
  </si>
  <si>
    <t>Alma Saraí Rosello Luna</t>
  </si>
  <si>
    <t>Bibiana Hernández Ramírez</t>
  </si>
  <si>
    <t>Guadalupe Velásquez Urrutia</t>
  </si>
  <si>
    <t>GRUPO    7° Plan 2010</t>
  </si>
  <si>
    <r>
      <t xml:space="preserve"> 95851 </t>
    </r>
    <r>
      <rPr>
        <sz val="6"/>
        <rFont val="Arial"/>
        <family val="2"/>
      </rPr>
      <t xml:space="preserve">2020  </t>
    </r>
    <r>
      <rPr>
        <sz val="11"/>
        <rFont val="Arial"/>
        <family val="2"/>
      </rPr>
      <t xml:space="preserve">96001 </t>
    </r>
    <r>
      <rPr>
        <sz val="6"/>
        <rFont val="Arial"/>
        <family val="2"/>
      </rPr>
      <t xml:space="preserve"> 2010</t>
    </r>
  </si>
  <si>
    <r>
      <t xml:space="preserve">95582 </t>
    </r>
    <r>
      <rPr>
        <sz val="6"/>
        <rFont val="Arial"/>
        <family val="2"/>
      </rPr>
      <t>2020</t>
    </r>
    <r>
      <rPr>
        <sz val="11"/>
        <rFont val="Arial"/>
        <family val="2"/>
      </rPr>
      <t xml:space="preserve"> 96004 </t>
    </r>
    <r>
      <rPr>
        <sz val="6"/>
        <rFont val="Arial"/>
        <family val="2"/>
      </rPr>
      <t>2010</t>
    </r>
  </si>
  <si>
    <t>gonzalo Galicia Aguilar</t>
  </si>
  <si>
    <t>teresita de Jesús Olivares Silva</t>
  </si>
  <si>
    <t>oscar Velázquez 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</si>
</sst>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zoomScaleNormal="100" zoomScaleSheetLayoutView="102" workbookViewId="0">
      <selection activeCell="F112" sqref="F112"/>
    </sheetView>
  </sheetViews>
  <sheetFormatPr baseColWidth="10" defaultRowHeight="15" x14ac:dyDescent="0.25"/>
  <cols>
    <col min="1" max="1" width="11.7109375" customWidth="1"/>
    <col min="2" max="2" width="44.5703125" customWidth="1"/>
    <col min="3" max="3" width="13.28515625" customWidth="1"/>
    <col min="4" max="4" width="8.140625" customWidth="1"/>
    <col min="5" max="5" width="10.28515625" customWidth="1"/>
    <col min="6" max="6" width="29.140625" bestFit="1" customWidth="1"/>
    <col min="7" max="7" width="11.85546875" style="27" customWidth="1"/>
    <col min="8" max="11" width="5.5703125" customWidth="1"/>
  </cols>
  <sheetData>
    <row r="1" spans="1:7" s="21" customFormat="1" ht="23.25" x14ac:dyDescent="0.35">
      <c r="A1" s="32" t="s">
        <v>74</v>
      </c>
      <c r="B1" s="32"/>
      <c r="C1" s="32"/>
      <c r="D1" s="32"/>
      <c r="E1" s="32"/>
      <c r="F1" s="32"/>
      <c r="G1" s="26"/>
    </row>
    <row r="2" spans="1:7" s="21" customFormat="1" x14ac:dyDescent="0.25">
      <c r="A2" s="9"/>
      <c r="B2" s="9"/>
      <c r="C2" s="9"/>
      <c r="D2" s="9"/>
      <c r="E2" s="9"/>
      <c r="F2" s="25" t="s">
        <v>75</v>
      </c>
      <c r="G2" s="26"/>
    </row>
    <row r="3" spans="1:7" s="21" customFormat="1" ht="21" x14ac:dyDescent="0.35">
      <c r="A3" s="10" t="s">
        <v>56</v>
      </c>
      <c r="B3" s="11" t="s">
        <v>73</v>
      </c>
      <c r="C3" s="9"/>
      <c r="D3" s="9"/>
      <c r="E3" s="9"/>
      <c r="F3" s="9"/>
      <c r="G3" s="26"/>
    </row>
    <row r="4" spans="1:7" s="36" customFormat="1" ht="30" customHeight="1" x14ac:dyDescent="0.25">
      <c r="A4" s="12" t="s">
        <v>4</v>
      </c>
      <c r="B4" s="12" t="s">
        <v>0</v>
      </c>
      <c r="C4" s="13" t="s">
        <v>1</v>
      </c>
      <c r="D4" s="12" t="s">
        <v>2</v>
      </c>
      <c r="E4" s="12" t="s">
        <v>3</v>
      </c>
      <c r="F4" s="12" t="s">
        <v>46</v>
      </c>
      <c r="G4" s="28" t="s">
        <v>81</v>
      </c>
    </row>
    <row r="5" spans="1:7" s="36" customFormat="1" ht="30" customHeight="1" x14ac:dyDescent="0.25">
      <c r="A5" s="6">
        <v>95842</v>
      </c>
      <c r="B5" s="7" t="s">
        <v>76</v>
      </c>
      <c r="C5" s="6">
        <v>32</v>
      </c>
      <c r="D5" s="6">
        <f>40-C5</f>
        <v>8</v>
      </c>
      <c r="E5" s="6" t="str">
        <f>IF(C5&gt;=40,"LLENO","VIABLE")</f>
        <v>VIABLE</v>
      </c>
      <c r="F5" s="5" t="s">
        <v>126</v>
      </c>
      <c r="G5" s="26">
        <v>202</v>
      </c>
    </row>
    <row r="6" spans="1:7" s="36" customFormat="1" ht="30" customHeight="1" x14ac:dyDescent="0.25">
      <c r="A6" s="1">
        <v>95846</v>
      </c>
      <c r="B6" s="2" t="s">
        <v>6</v>
      </c>
      <c r="C6" s="1">
        <v>40</v>
      </c>
      <c r="D6" s="1">
        <f>40-C6</f>
        <v>0</v>
      </c>
      <c r="E6" s="1" t="str">
        <f>IF(C6=40,"LLENO", "VIABLE")</f>
        <v>LLENO</v>
      </c>
      <c r="F6" s="3" t="s">
        <v>55</v>
      </c>
      <c r="G6" s="26">
        <v>201</v>
      </c>
    </row>
    <row r="7" spans="1:7" s="36" customFormat="1" ht="30" customHeight="1" x14ac:dyDescent="0.25">
      <c r="A7" s="1">
        <v>95585</v>
      </c>
      <c r="B7" s="4" t="s">
        <v>77</v>
      </c>
      <c r="C7" s="1">
        <v>30</v>
      </c>
      <c r="D7" s="1">
        <f>30-C7</f>
        <v>0</v>
      </c>
      <c r="E7" s="1" t="str">
        <f>IF(C7&gt;=30,"LLENO","VIABLE")</f>
        <v>LLENO</v>
      </c>
      <c r="F7" s="5" t="s">
        <v>79</v>
      </c>
      <c r="G7" s="26">
        <v>203</v>
      </c>
    </row>
    <row r="8" spans="1:7" s="36" customFormat="1" ht="30" customHeight="1" x14ac:dyDescent="0.25">
      <c r="A8" s="6">
        <v>95847</v>
      </c>
      <c r="B8" s="7" t="s">
        <v>8</v>
      </c>
      <c r="C8" s="6">
        <v>30</v>
      </c>
      <c r="D8" s="6">
        <f>30-C8</f>
        <v>0</v>
      </c>
      <c r="E8" s="6" t="str">
        <f>IF(C8&gt;=30,"LLENO","VIABLE")</f>
        <v>LLENO</v>
      </c>
      <c r="F8" s="5" t="s">
        <v>67</v>
      </c>
      <c r="G8" s="26">
        <v>203</v>
      </c>
    </row>
    <row r="9" spans="1:7" s="36" customFormat="1" ht="30" customHeight="1" x14ac:dyDescent="0.25">
      <c r="A9" s="1">
        <v>95867</v>
      </c>
      <c r="B9" s="4" t="s">
        <v>78</v>
      </c>
      <c r="C9" s="1">
        <v>10</v>
      </c>
      <c r="D9" s="1">
        <f>30-C9</f>
        <v>20</v>
      </c>
      <c r="E9" s="1" t="str">
        <f>IF(C9&gt;=30,"LLENO","VIABLE")</f>
        <v>VIABLE</v>
      </c>
      <c r="F9" s="3" t="s">
        <v>79</v>
      </c>
      <c r="G9" s="26">
        <v>202</v>
      </c>
    </row>
    <row r="10" spans="1:7" s="36" customFormat="1" ht="30" customHeight="1" x14ac:dyDescent="0.25">
      <c r="A10" s="1">
        <v>95969</v>
      </c>
      <c r="B10" s="2" t="s">
        <v>22</v>
      </c>
      <c r="C10" s="1">
        <v>40</v>
      </c>
      <c r="D10" s="1">
        <f t="shared" ref="D10" si="0">40-C10</f>
        <v>0</v>
      </c>
      <c r="E10" s="1" t="str">
        <f>IF(C10&gt;=40,"LLENO","VIABLE")</f>
        <v>LLENO</v>
      </c>
      <c r="F10" s="5" t="s">
        <v>80</v>
      </c>
      <c r="G10" s="26">
        <v>202</v>
      </c>
    </row>
    <row r="11" spans="1:7" s="36" customFormat="1" ht="30" customHeight="1" x14ac:dyDescent="0.25">
      <c r="A11" s="18"/>
      <c r="B11" s="19"/>
      <c r="C11" s="18"/>
      <c r="D11" s="18"/>
      <c r="E11" s="18"/>
      <c r="F11" s="20"/>
      <c r="G11" s="26"/>
    </row>
    <row r="12" spans="1:7" s="36" customFormat="1" ht="30" customHeight="1" x14ac:dyDescent="0.25">
      <c r="A12" s="18"/>
      <c r="B12" s="19"/>
      <c r="C12" s="18"/>
      <c r="D12" s="18"/>
      <c r="E12" s="18"/>
      <c r="F12" s="20"/>
      <c r="G12" s="26"/>
    </row>
    <row r="13" spans="1:7" s="36" customFormat="1" ht="30" customHeight="1" x14ac:dyDescent="0.25">
      <c r="A13" s="37" t="s">
        <v>57</v>
      </c>
      <c r="B13" s="38" t="s">
        <v>73</v>
      </c>
      <c r="C13" s="39"/>
      <c r="D13" s="39"/>
      <c r="E13" s="39"/>
      <c r="F13" s="39"/>
      <c r="G13" s="26"/>
    </row>
    <row r="14" spans="1:7" s="36" customFormat="1" ht="30" customHeight="1" x14ac:dyDescent="0.25">
      <c r="A14" s="12" t="s">
        <v>4</v>
      </c>
      <c r="B14" s="12" t="s">
        <v>0</v>
      </c>
      <c r="C14" s="13" t="s">
        <v>1</v>
      </c>
      <c r="D14" s="12" t="s">
        <v>2</v>
      </c>
      <c r="E14" s="12" t="s">
        <v>3</v>
      </c>
      <c r="F14" s="12" t="s">
        <v>46</v>
      </c>
      <c r="G14" s="28" t="s">
        <v>81</v>
      </c>
    </row>
    <row r="15" spans="1:7" s="36" customFormat="1" ht="30" customHeight="1" x14ac:dyDescent="0.25">
      <c r="A15" s="6">
        <v>95984</v>
      </c>
      <c r="B15" s="7" t="s">
        <v>76</v>
      </c>
      <c r="C15" s="6">
        <v>32</v>
      </c>
      <c r="D15" s="6">
        <f>40-C15</f>
        <v>8</v>
      </c>
      <c r="E15" s="6" t="str">
        <f>IF(C15&gt;=40,"LLENO","VIABLE")</f>
        <v>VIABLE</v>
      </c>
      <c r="F15" s="5" t="s">
        <v>79</v>
      </c>
      <c r="G15" s="26">
        <v>201</v>
      </c>
    </row>
    <row r="16" spans="1:7" s="36" customFormat="1" ht="30" customHeight="1" x14ac:dyDescent="0.25">
      <c r="A16" s="1">
        <v>95970</v>
      </c>
      <c r="B16" s="2" t="s">
        <v>6</v>
      </c>
      <c r="C16" s="1">
        <v>39</v>
      </c>
      <c r="D16" s="1">
        <f>40-C16</f>
        <v>1</v>
      </c>
      <c r="E16" s="1" t="str">
        <f>IF(C16=40,"LLENO", "VIABLE")</f>
        <v>VIABLE</v>
      </c>
      <c r="F16" s="3" t="s">
        <v>70</v>
      </c>
      <c r="G16" s="26">
        <v>201</v>
      </c>
    </row>
    <row r="17" spans="1:7" s="36" customFormat="1" ht="30" customHeight="1" x14ac:dyDescent="0.25">
      <c r="A17" s="1">
        <v>95982</v>
      </c>
      <c r="B17" s="4" t="s">
        <v>77</v>
      </c>
      <c r="C17" s="1">
        <v>28</v>
      </c>
      <c r="D17" s="1">
        <f>30-C17</f>
        <v>2</v>
      </c>
      <c r="E17" s="1" t="str">
        <f>IF(C17&gt;=30,"LLENO","VIABLE")</f>
        <v>VIABLE</v>
      </c>
      <c r="F17" s="5" t="s">
        <v>79</v>
      </c>
      <c r="G17" s="26" t="s">
        <v>83</v>
      </c>
    </row>
    <row r="18" spans="1:7" s="36" customFormat="1" ht="30" customHeight="1" x14ac:dyDescent="0.25">
      <c r="A18" s="6">
        <v>95973</v>
      </c>
      <c r="B18" s="7" t="s">
        <v>8</v>
      </c>
      <c r="C18" s="6">
        <v>30</v>
      </c>
      <c r="D18" s="6">
        <f>30-C18</f>
        <v>0</v>
      </c>
      <c r="E18" s="6" t="str">
        <f>IF(C18&gt;=30,"LLENO","VIABLE")</f>
        <v>LLENO</v>
      </c>
      <c r="F18" s="5" t="s">
        <v>84</v>
      </c>
      <c r="G18" s="26">
        <v>202</v>
      </c>
    </row>
    <row r="19" spans="1:7" s="36" customFormat="1" ht="30" customHeight="1" x14ac:dyDescent="0.25">
      <c r="A19" s="1">
        <v>95975</v>
      </c>
      <c r="B19" s="4" t="s">
        <v>78</v>
      </c>
      <c r="C19" s="1">
        <v>29</v>
      </c>
      <c r="D19" s="1">
        <f>30-C19</f>
        <v>1</v>
      </c>
      <c r="E19" s="1" t="str">
        <f>IF(C19&gt;=30,"LLENO","VIABLE")</f>
        <v>VIABLE</v>
      </c>
      <c r="F19" s="3" t="s">
        <v>67</v>
      </c>
      <c r="G19" s="26">
        <v>203</v>
      </c>
    </row>
    <row r="20" spans="1:7" s="36" customFormat="1" ht="30" customHeight="1" x14ac:dyDescent="0.25">
      <c r="A20" s="1">
        <v>95980</v>
      </c>
      <c r="B20" s="2" t="s">
        <v>22</v>
      </c>
      <c r="C20" s="1">
        <v>40</v>
      </c>
      <c r="D20" s="1">
        <f t="shared" ref="D20" si="1">40-C20</f>
        <v>0</v>
      </c>
      <c r="E20" s="1" t="str">
        <f>IF(C20&gt;=40,"LLENO","VIABLE")</f>
        <v>LLENO</v>
      </c>
      <c r="F20" s="5" t="s">
        <v>85</v>
      </c>
      <c r="G20" s="26">
        <v>201</v>
      </c>
    </row>
    <row r="21" spans="1:7" s="36" customFormat="1" ht="30" customHeight="1" x14ac:dyDescent="0.25">
      <c r="A21" s="18"/>
      <c r="B21" s="19"/>
      <c r="C21" s="18"/>
      <c r="D21" s="18"/>
      <c r="E21" s="18"/>
      <c r="F21" s="20"/>
      <c r="G21" s="26"/>
    </row>
    <row r="22" spans="1:7" s="36" customFormat="1" ht="30" customHeight="1" x14ac:dyDescent="0.25">
      <c r="A22" s="18"/>
      <c r="B22" s="19"/>
      <c r="C22" s="18"/>
      <c r="D22" s="18"/>
      <c r="E22" s="18"/>
      <c r="F22" s="20"/>
      <c r="G22" s="26"/>
    </row>
    <row r="23" spans="1:7" s="36" customFormat="1" ht="30" customHeight="1" x14ac:dyDescent="0.25">
      <c r="A23" s="37" t="s">
        <v>82</v>
      </c>
      <c r="B23" s="38" t="s">
        <v>73</v>
      </c>
      <c r="C23" s="39"/>
      <c r="D23" s="39"/>
      <c r="E23" s="39"/>
      <c r="F23" s="39"/>
      <c r="G23" s="26"/>
    </row>
    <row r="24" spans="1:7" s="36" customFormat="1" ht="30" customHeight="1" x14ac:dyDescent="0.25">
      <c r="A24" s="12" t="s">
        <v>4</v>
      </c>
      <c r="B24" s="12" t="s">
        <v>0</v>
      </c>
      <c r="C24" s="13" t="s">
        <v>1</v>
      </c>
      <c r="D24" s="12" t="s">
        <v>2</v>
      </c>
      <c r="E24" s="12" t="s">
        <v>3</v>
      </c>
      <c r="F24" s="12" t="s">
        <v>46</v>
      </c>
      <c r="G24" s="28" t="s">
        <v>81</v>
      </c>
    </row>
    <row r="25" spans="1:7" s="36" customFormat="1" ht="30" customHeight="1" x14ac:dyDescent="0.25">
      <c r="A25" s="6">
        <v>95991</v>
      </c>
      <c r="B25" s="7" t="s">
        <v>76</v>
      </c>
      <c r="C25" s="6">
        <v>40</v>
      </c>
      <c r="D25" s="6">
        <f>40-C25</f>
        <v>0</v>
      </c>
      <c r="E25" s="6" t="str">
        <f>IF(C25&gt;=40,"LLENO","VIABLE")</f>
        <v>LLENO</v>
      </c>
      <c r="F25" s="5" t="s">
        <v>88</v>
      </c>
      <c r="G25" s="26">
        <v>203</v>
      </c>
    </row>
    <row r="26" spans="1:7" s="36" customFormat="1" ht="30" customHeight="1" x14ac:dyDescent="0.25">
      <c r="A26" s="1">
        <v>95408</v>
      </c>
      <c r="B26" s="2" t="s">
        <v>6</v>
      </c>
      <c r="C26" s="1">
        <v>22</v>
      </c>
      <c r="D26" s="1">
        <f>40-C26</f>
        <v>18</v>
      </c>
      <c r="E26" s="1" t="str">
        <f>IF(C26=40,"LLENO", "VIABLE")</f>
        <v>VIABLE</v>
      </c>
      <c r="F26" s="3" t="s">
        <v>87</v>
      </c>
      <c r="G26" s="26">
        <v>202</v>
      </c>
    </row>
    <row r="27" spans="1:7" s="36" customFormat="1" ht="30" customHeight="1" x14ac:dyDescent="0.25">
      <c r="A27" s="1">
        <v>95990</v>
      </c>
      <c r="B27" s="4" t="s">
        <v>77</v>
      </c>
      <c r="C27" s="1">
        <v>30</v>
      </c>
      <c r="D27" s="1">
        <f>30-C27</f>
        <v>0</v>
      </c>
      <c r="E27" s="1" t="str">
        <f>IF(C27&gt;=30,"LLENO","VIABLE")</f>
        <v>LLENO</v>
      </c>
      <c r="F27" s="5" t="s">
        <v>79</v>
      </c>
      <c r="G27" s="26">
        <v>203</v>
      </c>
    </row>
    <row r="28" spans="1:7" s="36" customFormat="1" ht="30" customHeight="1" x14ac:dyDescent="0.25">
      <c r="A28" s="6">
        <v>95988</v>
      </c>
      <c r="B28" s="7" t="s">
        <v>8</v>
      </c>
      <c r="C28" s="6">
        <v>30</v>
      </c>
      <c r="D28" s="6">
        <f>30-C28</f>
        <v>0</v>
      </c>
      <c r="E28" s="6" t="str">
        <f>IF(C28&gt;=30,"LLENO","VIABLE")</f>
        <v>LLENO</v>
      </c>
      <c r="F28" s="5" t="s">
        <v>79</v>
      </c>
      <c r="G28" s="26">
        <v>201</v>
      </c>
    </row>
    <row r="29" spans="1:7" s="36" customFormat="1" ht="30" customHeight="1" x14ac:dyDescent="0.25">
      <c r="A29" s="1">
        <v>95584</v>
      </c>
      <c r="B29" s="4" t="s">
        <v>78</v>
      </c>
      <c r="C29" s="1">
        <v>30</v>
      </c>
      <c r="D29" s="1">
        <f>30-C29</f>
        <v>0</v>
      </c>
      <c r="E29" s="1" t="str">
        <f>IF(C29&gt;=30,"LLENO","VIABLE")</f>
        <v>LLENO</v>
      </c>
      <c r="F29" s="5" t="s">
        <v>79</v>
      </c>
      <c r="G29" s="26">
        <v>201</v>
      </c>
    </row>
    <row r="30" spans="1:7" s="36" customFormat="1" ht="30" customHeight="1" x14ac:dyDescent="0.25">
      <c r="A30" s="1">
        <v>95989</v>
      </c>
      <c r="B30" s="2" t="s">
        <v>22</v>
      </c>
      <c r="C30" s="1">
        <v>19</v>
      </c>
      <c r="D30" s="1">
        <f t="shared" ref="D30" si="2">40-C30</f>
        <v>21</v>
      </c>
      <c r="E30" s="1" t="str">
        <f>IF(C30&gt;=40,"LLENO","VIABLE")</f>
        <v>VIABLE</v>
      </c>
      <c r="F30" s="3" t="s">
        <v>79</v>
      </c>
      <c r="G30" s="26">
        <v>203</v>
      </c>
    </row>
    <row r="31" spans="1:7" s="36" customFormat="1" ht="30" customHeight="1" x14ac:dyDescent="0.25">
      <c r="A31" s="18"/>
      <c r="B31" s="19"/>
      <c r="C31" s="18"/>
      <c r="D31" s="18"/>
      <c r="E31" s="18"/>
      <c r="F31" s="20"/>
      <c r="G31" s="26"/>
    </row>
    <row r="32" spans="1:7" s="36" customFormat="1" ht="30" customHeight="1" x14ac:dyDescent="0.25">
      <c r="A32" s="18"/>
      <c r="B32" s="19"/>
      <c r="C32" s="18"/>
      <c r="D32" s="18"/>
      <c r="E32" s="18"/>
      <c r="F32" s="39"/>
      <c r="G32" s="26"/>
    </row>
    <row r="33" spans="1:7" s="36" customFormat="1" ht="30" customHeight="1" x14ac:dyDescent="0.25">
      <c r="A33" s="37" t="s">
        <v>83</v>
      </c>
      <c r="B33" s="38" t="s">
        <v>73</v>
      </c>
      <c r="C33" s="39"/>
      <c r="D33" s="39"/>
      <c r="E33" s="39"/>
      <c r="F33" s="33"/>
      <c r="G33" s="26"/>
    </row>
    <row r="34" spans="1:7" s="36" customFormat="1" ht="30" customHeight="1" x14ac:dyDescent="0.25">
      <c r="A34" s="12" t="s">
        <v>4</v>
      </c>
      <c r="B34" s="12" t="s">
        <v>0</v>
      </c>
      <c r="C34" s="13" t="s">
        <v>1</v>
      </c>
      <c r="D34" s="12" t="s">
        <v>2</v>
      </c>
      <c r="E34" s="12" t="s">
        <v>3</v>
      </c>
      <c r="F34" s="12" t="s">
        <v>46</v>
      </c>
      <c r="G34" s="28" t="s">
        <v>81</v>
      </c>
    </row>
    <row r="35" spans="1:7" s="36" customFormat="1" ht="30" customHeight="1" x14ac:dyDescent="0.25">
      <c r="A35" s="1">
        <v>95996</v>
      </c>
      <c r="B35" s="4" t="s">
        <v>77</v>
      </c>
      <c r="C35" s="1">
        <v>9</v>
      </c>
      <c r="D35" s="1">
        <f>30-C35</f>
        <v>21</v>
      </c>
      <c r="E35" s="1" t="str">
        <f>IF(C35&gt;=30,"LLENO","VIABLE")</f>
        <v>VIABLE</v>
      </c>
      <c r="F35" s="5" t="s">
        <v>79</v>
      </c>
      <c r="G35" s="26">
        <v>202</v>
      </c>
    </row>
    <row r="36" spans="1:7" s="36" customFormat="1" ht="30" customHeight="1" x14ac:dyDescent="0.25">
      <c r="A36" s="6">
        <v>95994</v>
      </c>
      <c r="B36" s="7" t="s">
        <v>8</v>
      </c>
      <c r="C36" s="6">
        <v>9</v>
      </c>
      <c r="D36" s="6">
        <f>30-C36</f>
        <v>21</v>
      </c>
      <c r="E36" s="6" t="str">
        <f>IF(C36&gt;=30,"LLENO","VIABLE")</f>
        <v>VIABLE</v>
      </c>
      <c r="F36" s="3" t="s">
        <v>79</v>
      </c>
      <c r="G36" s="26" t="s">
        <v>83</v>
      </c>
    </row>
    <row r="37" spans="1:7" s="36" customFormat="1" ht="30" customHeight="1" x14ac:dyDescent="0.25">
      <c r="A37" s="1">
        <v>95995</v>
      </c>
      <c r="B37" s="4" t="s">
        <v>78</v>
      </c>
      <c r="C37" s="1">
        <v>21</v>
      </c>
      <c r="D37" s="1">
        <f>30-C37</f>
        <v>9</v>
      </c>
      <c r="E37" s="1" t="str">
        <f>IF(C37&gt;=30,"LLENO","VIABLE")</f>
        <v>VIABLE</v>
      </c>
      <c r="F37" s="3" t="s">
        <v>79</v>
      </c>
      <c r="G37" s="26" t="s">
        <v>83</v>
      </c>
    </row>
    <row r="38" spans="1:7" s="36" customFormat="1" ht="30" customHeight="1" x14ac:dyDescent="0.25">
      <c r="A38" s="18"/>
      <c r="B38" s="19"/>
      <c r="C38" s="18"/>
      <c r="D38" s="18"/>
      <c r="E38" s="18"/>
      <c r="F38" s="24"/>
      <c r="G38" s="26"/>
    </row>
    <row r="39" spans="1:7" s="36" customFormat="1" ht="28.15" customHeight="1" x14ac:dyDescent="0.25">
      <c r="A39" s="22"/>
      <c r="B39" s="23"/>
      <c r="C39" s="22"/>
      <c r="D39" s="22"/>
      <c r="E39" s="22"/>
      <c r="F39" s="39"/>
      <c r="G39" s="26"/>
    </row>
    <row r="40" spans="1:7" s="36" customFormat="1" ht="28.15" customHeight="1" x14ac:dyDescent="0.25">
      <c r="A40" s="37" t="s">
        <v>56</v>
      </c>
      <c r="B40" s="38" t="s">
        <v>101</v>
      </c>
      <c r="C40" s="39"/>
      <c r="D40" s="39"/>
      <c r="E40" s="39"/>
      <c r="F40" s="33"/>
      <c r="G40" s="26"/>
    </row>
    <row r="41" spans="1:7" s="36" customFormat="1" ht="28.15" customHeight="1" x14ac:dyDescent="0.25">
      <c r="A41" s="12" t="s">
        <v>4</v>
      </c>
      <c r="B41" s="12" t="s">
        <v>0</v>
      </c>
      <c r="C41" s="13" t="s">
        <v>1</v>
      </c>
      <c r="D41" s="12" t="s">
        <v>2</v>
      </c>
      <c r="E41" s="12" t="s">
        <v>3</v>
      </c>
      <c r="F41" s="12" t="s">
        <v>46</v>
      </c>
      <c r="G41" s="26"/>
    </row>
    <row r="42" spans="1:7" s="36" customFormat="1" ht="37.5" customHeight="1" x14ac:dyDescent="0.25">
      <c r="A42" s="30" t="s">
        <v>90</v>
      </c>
      <c r="B42" s="8" t="s">
        <v>95</v>
      </c>
      <c r="C42" s="6">
        <v>25</v>
      </c>
      <c r="D42" s="6">
        <f>30-C42</f>
        <v>5</v>
      </c>
      <c r="E42" s="6" t="str">
        <f>IF(C42&gt;=30,"LLENO","VIABLE")</f>
        <v>VIABLE</v>
      </c>
      <c r="F42" s="5" t="s">
        <v>125</v>
      </c>
      <c r="G42" s="26"/>
    </row>
    <row r="43" spans="1:7" s="36" customFormat="1" ht="30" customHeight="1" x14ac:dyDescent="0.25">
      <c r="A43" s="30" t="s">
        <v>91</v>
      </c>
      <c r="B43" s="7" t="s">
        <v>9</v>
      </c>
      <c r="C43" s="6">
        <v>12</v>
      </c>
      <c r="D43" s="6">
        <f>40-C43</f>
        <v>28</v>
      </c>
      <c r="E43" s="6" t="str">
        <f>IF(C43&gt;=40,"LLENO","VIABLE")</f>
        <v>VIABLE</v>
      </c>
      <c r="F43" s="5" t="s">
        <v>69</v>
      </c>
      <c r="G43" s="26"/>
    </row>
    <row r="44" spans="1:7" s="36" customFormat="1" ht="30" customHeight="1" x14ac:dyDescent="0.25">
      <c r="A44" s="31" t="s">
        <v>128</v>
      </c>
      <c r="B44" s="2" t="s">
        <v>96</v>
      </c>
      <c r="C44" s="1">
        <v>15</v>
      </c>
      <c r="D44" s="1">
        <f>30-C44</f>
        <v>15</v>
      </c>
      <c r="E44" s="1" t="str">
        <f>IF(C44&gt;=30,"LLENO","VIABLE")</f>
        <v>VIABLE</v>
      </c>
      <c r="F44" s="5" t="s">
        <v>124</v>
      </c>
      <c r="G44" s="26"/>
    </row>
    <row r="45" spans="1:7" s="36" customFormat="1" ht="28.15" customHeight="1" x14ac:dyDescent="0.25">
      <c r="A45" s="31" t="s">
        <v>92</v>
      </c>
      <c r="B45" s="8" t="s">
        <v>94</v>
      </c>
      <c r="C45" s="6">
        <v>15</v>
      </c>
      <c r="D45" s="6">
        <f>30-C45</f>
        <v>15</v>
      </c>
      <c r="E45" s="6" t="str">
        <f>IF(C45&gt;=30,"LLENO","VIABLE")</f>
        <v>VIABLE</v>
      </c>
      <c r="F45" s="5" t="s">
        <v>123</v>
      </c>
      <c r="G45" s="26"/>
    </row>
    <row r="46" spans="1:7" s="36" customFormat="1" ht="28.15" customHeight="1" x14ac:dyDescent="0.25">
      <c r="A46" s="31" t="s">
        <v>93</v>
      </c>
      <c r="B46" s="7" t="s">
        <v>89</v>
      </c>
      <c r="C46" s="6">
        <v>1</v>
      </c>
      <c r="D46" s="6">
        <f>20-C46</f>
        <v>19</v>
      </c>
      <c r="E46" s="6" t="str">
        <f>IF(C46&gt;=20,"LLENO","VIABLE")</f>
        <v>VIABLE</v>
      </c>
      <c r="F46" s="3" t="s">
        <v>49</v>
      </c>
      <c r="G46" s="26"/>
    </row>
    <row r="47" spans="1:7" s="36" customFormat="1" ht="28.15" customHeight="1" x14ac:dyDescent="0.25">
      <c r="A47" s="31">
        <v>45664</v>
      </c>
      <c r="B47" s="2" t="s">
        <v>5</v>
      </c>
      <c r="C47" s="1">
        <v>7</v>
      </c>
      <c r="D47" s="1">
        <f>30-C47</f>
        <v>23</v>
      </c>
      <c r="E47" s="1" t="str">
        <f>IF(C47=30,"LLENO", "VIABLE")</f>
        <v>VIABLE</v>
      </c>
      <c r="F47" s="29" t="s">
        <v>68</v>
      </c>
      <c r="G47" s="26"/>
    </row>
    <row r="48" spans="1:7" s="36" customFormat="1" ht="28.15" customHeight="1" x14ac:dyDescent="0.25">
      <c r="A48" s="6">
        <v>45656</v>
      </c>
      <c r="B48" s="7" t="s">
        <v>7</v>
      </c>
      <c r="C48" s="6">
        <v>28</v>
      </c>
      <c r="D48" s="6">
        <f t="shared" ref="D48" si="3">40-C48</f>
        <v>12</v>
      </c>
      <c r="E48" s="6" t="str">
        <f>IF(C48&gt;=40,"LLENO","VIABLE")</f>
        <v>VIABLE</v>
      </c>
      <c r="F48" s="5" t="s">
        <v>122</v>
      </c>
      <c r="G48" s="26"/>
    </row>
    <row r="49" spans="1:7" s="36" customFormat="1" ht="30" customHeight="1" x14ac:dyDescent="0.25">
      <c r="A49" s="22"/>
      <c r="B49" s="23"/>
      <c r="C49" s="22"/>
      <c r="D49" s="22"/>
      <c r="E49" s="22"/>
      <c r="F49" s="24"/>
      <c r="G49" s="26"/>
    </row>
    <row r="50" spans="1:7" s="36" customFormat="1" ht="30" customHeight="1" x14ac:dyDescent="0.25">
      <c r="A50" s="22"/>
      <c r="B50" s="23"/>
      <c r="C50" s="22"/>
      <c r="D50" s="22"/>
      <c r="E50" s="22"/>
      <c r="F50" s="39"/>
      <c r="G50" s="26"/>
    </row>
    <row r="51" spans="1:7" s="36" customFormat="1" ht="30" customHeight="1" x14ac:dyDescent="0.25">
      <c r="A51" s="37" t="s">
        <v>56</v>
      </c>
      <c r="B51" s="38" t="s">
        <v>102</v>
      </c>
      <c r="C51" s="39"/>
      <c r="D51" s="39"/>
      <c r="E51" s="39"/>
      <c r="F51" s="33"/>
      <c r="G51" s="26"/>
    </row>
    <row r="52" spans="1:7" s="36" customFormat="1" ht="30" customHeight="1" x14ac:dyDescent="0.25">
      <c r="A52" s="12" t="s">
        <v>4</v>
      </c>
      <c r="B52" s="12" t="s">
        <v>0</v>
      </c>
      <c r="C52" s="13" t="s">
        <v>1</v>
      </c>
      <c r="D52" s="12" t="s">
        <v>2</v>
      </c>
      <c r="E52" s="12" t="s">
        <v>3</v>
      </c>
      <c r="F52" s="12" t="s">
        <v>46</v>
      </c>
      <c r="G52" s="26"/>
    </row>
    <row r="53" spans="1:7" s="36" customFormat="1" ht="30" customHeight="1" x14ac:dyDescent="0.25">
      <c r="A53" s="30" t="s">
        <v>97</v>
      </c>
      <c r="B53" s="8" t="s">
        <v>95</v>
      </c>
      <c r="C53" s="6">
        <v>15</v>
      </c>
      <c r="D53" s="6">
        <f>30-C53</f>
        <v>15</v>
      </c>
      <c r="E53" s="6" t="str">
        <f>IF(C53&gt;=30,"LLENO","VIABLE")</f>
        <v>VIABLE</v>
      </c>
      <c r="F53" s="5" t="s">
        <v>79</v>
      </c>
      <c r="G53" s="26"/>
    </row>
    <row r="54" spans="1:7" s="36" customFormat="1" ht="30" customHeight="1" x14ac:dyDescent="0.25">
      <c r="A54" s="30" t="s">
        <v>98</v>
      </c>
      <c r="B54" s="8" t="s">
        <v>94</v>
      </c>
      <c r="C54" s="6">
        <v>15</v>
      </c>
      <c r="D54" s="6">
        <f>30-C54</f>
        <v>15</v>
      </c>
      <c r="E54" s="6" t="str">
        <f>IF(C54&gt;=40,"LLENO","VIABLE")</f>
        <v>VIABLE</v>
      </c>
      <c r="F54" s="3" t="s">
        <v>50</v>
      </c>
      <c r="G54" s="26"/>
    </row>
    <row r="55" spans="1:7" s="36" customFormat="1" ht="30" customHeight="1" x14ac:dyDescent="0.25">
      <c r="A55" s="1">
        <v>45671</v>
      </c>
      <c r="B55" s="2" t="s">
        <v>5</v>
      </c>
      <c r="C55" s="1">
        <v>19</v>
      </c>
      <c r="D55" s="1">
        <f>30-C55</f>
        <v>11</v>
      </c>
      <c r="E55" s="1" t="str">
        <f>IF(C55=30,"LLENO", "VIABLE")</f>
        <v>VIABLE</v>
      </c>
      <c r="F55" s="5" t="s">
        <v>71</v>
      </c>
      <c r="G55" s="26"/>
    </row>
    <row r="56" spans="1:7" s="36" customFormat="1" ht="30" customHeight="1" x14ac:dyDescent="0.25">
      <c r="A56" s="1">
        <v>45626</v>
      </c>
      <c r="B56" s="4" t="s">
        <v>7</v>
      </c>
      <c r="C56" s="1">
        <v>40</v>
      </c>
      <c r="D56" s="1">
        <f>40-C56</f>
        <v>0</v>
      </c>
      <c r="E56" s="1" t="str">
        <f>IF(C56&gt;=40,"LLENO","VIABLE")</f>
        <v>LLENO</v>
      </c>
      <c r="F56" s="5" t="s">
        <v>48</v>
      </c>
      <c r="G56" s="26"/>
    </row>
    <row r="57" spans="1:7" s="36" customFormat="1" ht="30" customHeight="1" x14ac:dyDescent="0.25">
      <c r="A57" s="31" t="s">
        <v>129</v>
      </c>
      <c r="B57" s="4" t="s">
        <v>89</v>
      </c>
      <c r="C57" s="1">
        <v>2</v>
      </c>
      <c r="D57" s="1">
        <f>40-C57</f>
        <v>38</v>
      </c>
      <c r="E57" s="1" t="str">
        <f>IF(C57&gt;=40,"LLENO","VIABLE")</f>
        <v>VIABLE</v>
      </c>
      <c r="F57" s="5" t="s">
        <v>86</v>
      </c>
      <c r="G57" s="26"/>
    </row>
    <row r="58" spans="1:7" s="36" customFormat="1" ht="30" customHeight="1" x14ac:dyDescent="0.25">
      <c r="A58" s="22"/>
      <c r="B58" s="23"/>
      <c r="C58" s="22"/>
      <c r="D58" s="22"/>
      <c r="E58" s="22"/>
      <c r="F58" s="24"/>
      <c r="G58" s="26"/>
    </row>
    <row r="59" spans="1:7" s="36" customFormat="1" ht="30" customHeight="1" x14ac:dyDescent="0.25">
      <c r="A59" s="22"/>
      <c r="B59" s="23"/>
      <c r="C59" s="22"/>
      <c r="D59" s="22"/>
      <c r="E59" s="22"/>
      <c r="F59" s="39"/>
      <c r="G59" s="26"/>
    </row>
    <row r="60" spans="1:7" s="36" customFormat="1" ht="30" customHeight="1" x14ac:dyDescent="0.25">
      <c r="A60" s="37" t="s">
        <v>56</v>
      </c>
      <c r="B60" s="38" t="s">
        <v>100</v>
      </c>
      <c r="C60" s="39"/>
      <c r="D60" s="39"/>
      <c r="E60" s="39"/>
      <c r="F60" s="33"/>
      <c r="G60" s="26"/>
    </row>
    <row r="61" spans="1:7" s="36" customFormat="1" ht="30" customHeight="1" x14ac:dyDescent="0.25">
      <c r="A61" s="12" t="s">
        <v>4</v>
      </c>
      <c r="B61" s="12" t="s">
        <v>0</v>
      </c>
      <c r="C61" s="13" t="s">
        <v>1</v>
      </c>
      <c r="D61" s="12" t="s">
        <v>2</v>
      </c>
      <c r="E61" s="14" t="s">
        <v>3</v>
      </c>
      <c r="F61" s="12" t="s">
        <v>46</v>
      </c>
      <c r="G61" s="26"/>
    </row>
    <row r="62" spans="1:7" s="36" customFormat="1" ht="30" customHeight="1" x14ac:dyDescent="0.25">
      <c r="A62" s="1">
        <v>70004</v>
      </c>
      <c r="B62" s="2" t="s">
        <v>11</v>
      </c>
      <c r="C62" s="1">
        <v>16</v>
      </c>
      <c r="D62" s="1">
        <f t="shared" ref="D62" si="4">40-C62</f>
        <v>24</v>
      </c>
      <c r="E62" s="1" t="str">
        <f>IF(C62=40,"LLENO", "VIABLE")</f>
        <v>VIABLE</v>
      </c>
      <c r="F62" s="5" t="s">
        <v>121</v>
      </c>
      <c r="G62" s="26"/>
    </row>
    <row r="63" spans="1:7" s="36" customFormat="1" ht="30" customHeight="1" x14ac:dyDescent="0.25">
      <c r="A63" s="6">
        <v>50989</v>
      </c>
      <c r="B63" s="7" t="s">
        <v>17</v>
      </c>
      <c r="C63" s="6">
        <v>9</v>
      </c>
      <c r="D63" s="6">
        <f>25-C63</f>
        <v>16</v>
      </c>
      <c r="E63" s="6" t="str">
        <f>IF(C63&gt;=30,"LLENO","VIABLE")</f>
        <v>VIABLE</v>
      </c>
      <c r="F63" s="5" t="s">
        <v>80</v>
      </c>
      <c r="G63" s="26"/>
    </row>
    <row r="64" spans="1:7" s="36" customFormat="1" ht="30" customHeight="1" x14ac:dyDescent="0.25">
      <c r="A64" s="6">
        <v>50980</v>
      </c>
      <c r="B64" s="8" t="s">
        <v>20</v>
      </c>
      <c r="C64" s="6">
        <v>11</v>
      </c>
      <c r="D64" s="6">
        <f>30-C64</f>
        <v>19</v>
      </c>
      <c r="E64" s="6" t="str">
        <f>IF(C64&gt;=30,"LLENO","VIABLE")</f>
        <v>VIABLE</v>
      </c>
      <c r="F64" s="3" t="s">
        <v>119</v>
      </c>
      <c r="G64" s="26"/>
    </row>
    <row r="65" spans="1:7" s="36" customFormat="1" ht="30" customHeight="1" x14ac:dyDescent="0.25">
      <c r="A65" s="6">
        <v>50984</v>
      </c>
      <c r="B65" s="7" t="s">
        <v>21</v>
      </c>
      <c r="C65" s="6">
        <v>17</v>
      </c>
      <c r="D65" s="6">
        <f>30-C65</f>
        <v>13</v>
      </c>
      <c r="E65" s="6" t="str">
        <f>IF(C65&gt;=30,"LLENO","VIABLE")</f>
        <v>VIABLE</v>
      </c>
      <c r="F65" s="3" t="s">
        <v>67</v>
      </c>
      <c r="G65" s="26"/>
    </row>
    <row r="66" spans="1:7" s="36" customFormat="1" ht="30" customHeight="1" x14ac:dyDescent="0.25">
      <c r="A66" s="1">
        <v>63388</v>
      </c>
      <c r="B66" s="4" t="s">
        <v>24</v>
      </c>
      <c r="C66" s="1">
        <v>28</v>
      </c>
      <c r="D66" s="1">
        <f>40-C66</f>
        <v>12</v>
      </c>
      <c r="E66" s="1" t="str">
        <f>IF(C66&gt;=40,"LLENO","VIABLE")</f>
        <v>VIABLE</v>
      </c>
      <c r="F66" s="5" t="s">
        <v>49</v>
      </c>
      <c r="G66" s="26"/>
    </row>
    <row r="67" spans="1:7" s="36" customFormat="1" ht="30" customHeight="1" x14ac:dyDescent="0.25">
      <c r="A67" s="6">
        <v>50988</v>
      </c>
      <c r="B67" s="7" t="s">
        <v>23</v>
      </c>
      <c r="C67" s="6">
        <v>24</v>
      </c>
      <c r="D67" s="6">
        <f>40-C67</f>
        <v>16</v>
      </c>
      <c r="E67" s="6" t="str">
        <f>IF(C67&gt;=40,"LLENO","VIABLE")</f>
        <v>VIABLE</v>
      </c>
      <c r="F67" s="5" t="s">
        <v>51</v>
      </c>
      <c r="G67" s="26"/>
    </row>
    <row r="68" spans="1:7" s="36" customFormat="1" ht="30" customHeight="1" x14ac:dyDescent="0.25">
      <c r="A68" s="6">
        <v>69410</v>
      </c>
      <c r="B68" s="7" t="s">
        <v>10</v>
      </c>
      <c r="C68" s="6">
        <v>34</v>
      </c>
      <c r="D68" s="6">
        <f t="shared" ref="D68:D70" si="5">40-C68</f>
        <v>6</v>
      </c>
      <c r="E68" s="6" t="str">
        <f>IF(C68&gt;=40,"LLENO","VIABLE")</f>
        <v>VIABLE</v>
      </c>
      <c r="F68" s="5" t="s">
        <v>115</v>
      </c>
      <c r="G68" s="26"/>
    </row>
    <row r="69" spans="1:7" s="36" customFormat="1" ht="30" customHeight="1" x14ac:dyDescent="0.25">
      <c r="A69" s="1">
        <v>50490</v>
      </c>
      <c r="B69" s="4" t="s">
        <v>13</v>
      </c>
      <c r="C69" s="1">
        <v>40</v>
      </c>
      <c r="D69" s="1">
        <f t="shared" si="5"/>
        <v>0</v>
      </c>
      <c r="E69" s="1" t="str">
        <f t="shared" ref="E69:E73" si="6">IF(C69&gt;=40,"LLENO","VIABLE")</f>
        <v>LLENO</v>
      </c>
      <c r="F69" s="5" t="s">
        <v>120</v>
      </c>
      <c r="G69" s="26"/>
    </row>
    <row r="70" spans="1:7" s="36" customFormat="1" ht="30" customHeight="1" x14ac:dyDescent="0.25">
      <c r="A70" s="6">
        <v>50966</v>
      </c>
      <c r="B70" s="7" t="s">
        <v>14</v>
      </c>
      <c r="C70" s="6">
        <v>28</v>
      </c>
      <c r="D70" s="6">
        <f t="shared" si="5"/>
        <v>12</v>
      </c>
      <c r="E70" s="6" t="str">
        <f>IF(C70&gt;=40,"LLENO","VIABLE")</f>
        <v>VIABLE</v>
      </c>
      <c r="F70" s="5" t="s">
        <v>115</v>
      </c>
      <c r="G70" s="26"/>
    </row>
    <row r="71" spans="1:7" s="36" customFormat="1" ht="30" customHeight="1" x14ac:dyDescent="0.25">
      <c r="A71" s="1">
        <v>57934</v>
      </c>
      <c r="B71" s="2" t="s">
        <v>15</v>
      </c>
      <c r="C71" s="1">
        <v>28</v>
      </c>
      <c r="D71" s="1">
        <f>40-C71</f>
        <v>12</v>
      </c>
      <c r="E71" s="1" t="str">
        <f t="shared" si="6"/>
        <v>VIABLE</v>
      </c>
      <c r="F71" s="5" t="s">
        <v>119</v>
      </c>
      <c r="G71" s="26"/>
    </row>
    <row r="72" spans="1:7" s="36" customFormat="1" ht="30" customHeight="1" x14ac:dyDescent="0.25">
      <c r="A72" s="6">
        <v>57953</v>
      </c>
      <c r="B72" s="2" t="s">
        <v>16</v>
      </c>
      <c r="C72" s="1">
        <v>29</v>
      </c>
      <c r="D72" s="1">
        <f>40-C72</f>
        <v>11</v>
      </c>
      <c r="E72" s="1" t="str">
        <f t="shared" si="6"/>
        <v>VIABLE</v>
      </c>
      <c r="F72" s="5" t="s">
        <v>119</v>
      </c>
      <c r="G72" s="26"/>
    </row>
    <row r="73" spans="1:7" s="36" customFormat="1" ht="30" customHeight="1" x14ac:dyDescent="0.25">
      <c r="A73" s="6">
        <v>50994</v>
      </c>
      <c r="B73" s="8" t="s">
        <v>45</v>
      </c>
      <c r="C73" s="6">
        <v>15</v>
      </c>
      <c r="D73" s="6">
        <f>40-C73</f>
        <v>25</v>
      </c>
      <c r="E73" s="6" t="str">
        <f t="shared" si="6"/>
        <v>VIABLE</v>
      </c>
      <c r="F73" s="5" t="s">
        <v>72</v>
      </c>
      <c r="G73" s="26"/>
    </row>
    <row r="74" spans="1:7" s="36" customFormat="1" ht="30" customHeight="1" x14ac:dyDescent="0.25">
      <c r="A74" s="1">
        <v>54849</v>
      </c>
      <c r="B74" s="4" t="s">
        <v>47</v>
      </c>
      <c r="C74" s="1">
        <v>16</v>
      </c>
      <c r="D74" s="1">
        <f>40-C74</f>
        <v>24</v>
      </c>
      <c r="E74" s="1" t="str">
        <f>IF(C74&gt;=40,"LLENO","VIABLE")</f>
        <v>VIABLE</v>
      </c>
      <c r="F74" s="5" t="s">
        <v>70</v>
      </c>
      <c r="G74" s="26"/>
    </row>
    <row r="75" spans="1:7" s="36" customFormat="1" ht="30" customHeight="1" x14ac:dyDescent="0.25">
      <c r="A75" s="1">
        <v>45644</v>
      </c>
      <c r="B75" s="4" t="s">
        <v>19</v>
      </c>
      <c r="C75" s="1">
        <v>39</v>
      </c>
      <c r="D75" s="1">
        <f>40-C75</f>
        <v>1</v>
      </c>
      <c r="E75" s="1" t="str">
        <f>IF(C75&gt;=40,"LLENO","VIABLE")</f>
        <v>VIABLE</v>
      </c>
      <c r="F75" s="40" t="s">
        <v>70</v>
      </c>
      <c r="G75" s="26"/>
    </row>
    <row r="76" spans="1:7" s="36" customFormat="1" ht="30" customHeight="1" x14ac:dyDescent="0.25">
      <c r="G76" s="26"/>
    </row>
    <row r="77" spans="1:7" s="36" customFormat="1" ht="30" customHeight="1" x14ac:dyDescent="0.25">
      <c r="F77" s="39"/>
      <c r="G77" s="26"/>
    </row>
    <row r="78" spans="1:7" s="36" customFormat="1" ht="30" customHeight="1" x14ac:dyDescent="0.25">
      <c r="A78" s="37" t="s">
        <v>57</v>
      </c>
      <c r="B78" s="38" t="s">
        <v>100</v>
      </c>
      <c r="C78" s="39"/>
      <c r="D78" s="39"/>
      <c r="E78" s="39"/>
      <c r="F78" s="33"/>
      <c r="G78" s="26"/>
    </row>
    <row r="79" spans="1:7" s="36" customFormat="1" ht="30" customHeight="1" x14ac:dyDescent="0.25">
      <c r="A79" s="12" t="s">
        <v>4</v>
      </c>
      <c r="B79" s="12" t="s">
        <v>0</v>
      </c>
      <c r="C79" s="13" t="s">
        <v>1</v>
      </c>
      <c r="D79" s="12" t="s">
        <v>2</v>
      </c>
      <c r="E79" s="14" t="s">
        <v>3</v>
      </c>
      <c r="F79" s="12" t="s">
        <v>46</v>
      </c>
      <c r="G79" s="26"/>
    </row>
    <row r="80" spans="1:7" s="39" customFormat="1" ht="30" customHeight="1" x14ac:dyDescent="0.25">
      <c r="A80" s="6">
        <v>89240</v>
      </c>
      <c r="B80" s="7" t="s">
        <v>11</v>
      </c>
      <c r="C80" s="30">
        <v>25</v>
      </c>
      <c r="D80" s="6">
        <f>40-C80</f>
        <v>15</v>
      </c>
      <c r="E80" s="6" t="str">
        <f>IF(C80&gt;=40,"LLENO","VIABLE")</f>
        <v>VIABLE</v>
      </c>
      <c r="F80" s="5" t="s">
        <v>99</v>
      </c>
      <c r="G80" s="26"/>
    </row>
    <row r="81" spans="1:7" s="36" customFormat="1" ht="30" customHeight="1" x14ac:dyDescent="0.25">
      <c r="A81" s="6">
        <v>64980</v>
      </c>
      <c r="B81" s="7" t="s">
        <v>17</v>
      </c>
      <c r="C81" s="6">
        <v>14</v>
      </c>
      <c r="D81" s="6">
        <f>30-C81</f>
        <v>16</v>
      </c>
      <c r="E81" s="6" t="str">
        <f>IF(C81&gt;=30,"LLENO","VIABLE")</f>
        <v>VIABLE</v>
      </c>
      <c r="F81" s="5" t="s">
        <v>70</v>
      </c>
      <c r="G81" s="26"/>
    </row>
    <row r="82" spans="1:7" s="36" customFormat="1" ht="30" customHeight="1" x14ac:dyDescent="0.25">
      <c r="A82" s="6">
        <v>50884</v>
      </c>
      <c r="B82" s="8" t="s">
        <v>20</v>
      </c>
      <c r="C82" s="6">
        <v>18</v>
      </c>
      <c r="D82" s="6">
        <f>20-C82</f>
        <v>2</v>
      </c>
      <c r="E82" s="6" t="str">
        <f>IF(C82&gt;=20,"LLENO","VIABLE")</f>
        <v>VIABLE</v>
      </c>
      <c r="F82" s="5" t="s">
        <v>118</v>
      </c>
      <c r="G82" s="26"/>
    </row>
    <row r="83" spans="1:7" s="36" customFormat="1" ht="30" customHeight="1" x14ac:dyDescent="0.25">
      <c r="A83" s="6">
        <v>50956</v>
      </c>
      <c r="B83" s="7" t="s">
        <v>10</v>
      </c>
      <c r="C83" s="6">
        <v>30</v>
      </c>
      <c r="D83" s="6">
        <f>40-C83</f>
        <v>10</v>
      </c>
      <c r="E83" s="6" t="str">
        <f>IF(C83&gt;=40,"LLENO","VIABLE")</f>
        <v>VIABLE</v>
      </c>
      <c r="F83" s="5" t="s">
        <v>115</v>
      </c>
      <c r="G83" s="26"/>
    </row>
    <row r="84" spans="1:7" s="36" customFormat="1" ht="30" customHeight="1" x14ac:dyDescent="0.25">
      <c r="A84" s="6">
        <v>50877</v>
      </c>
      <c r="B84" s="7" t="s">
        <v>14</v>
      </c>
      <c r="C84" s="6">
        <v>18</v>
      </c>
      <c r="D84" s="6">
        <f>40-C84</f>
        <v>22</v>
      </c>
      <c r="E84" s="6" t="str">
        <f>IF(C84&gt;=40,"LLENO","VIABLE")</f>
        <v>VIABLE</v>
      </c>
      <c r="F84" s="5" t="s">
        <v>51</v>
      </c>
      <c r="G84" s="26"/>
    </row>
    <row r="85" spans="1:7" s="36" customFormat="1" ht="30" customHeight="1" x14ac:dyDescent="0.25">
      <c r="A85" s="6">
        <v>58149</v>
      </c>
      <c r="B85" s="8" t="s">
        <v>15</v>
      </c>
      <c r="C85" s="6">
        <v>8</v>
      </c>
      <c r="D85" s="6">
        <f>40-C85</f>
        <v>32</v>
      </c>
      <c r="E85" s="6" t="str">
        <f>IF(C85&gt;=40,"LLENO","VIABLE")</f>
        <v>VIABLE</v>
      </c>
      <c r="F85" s="5" t="s">
        <v>79</v>
      </c>
      <c r="G85" s="26"/>
    </row>
    <row r="86" spans="1:7" s="36" customFormat="1" ht="30" customHeight="1" x14ac:dyDescent="0.25">
      <c r="A86" s="6">
        <v>69563</v>
      </c>
      <c r="B86" s="8" t="s">
        <v>16</v>
      </c>
      <c r="C86" s="6">
        <v>10</v>
      </c>
      <c r="D86" s="6">
        <f>40-C86</f>
        <v>30</v>
      </c>
      <c r="E86" s="6" t="str">
        <f>IF(C86&gt;=40,"LLENO","VIABLE")</f>
        <v>VIABLE</v>
      </c>
      <c r="F86" s="5" t="s">
        <v>107</v>
      </c>
      <c r="G86" s="26"/>
    </row>
    <row r="87" spans="1:7" s="36" customFormat="1" ht="30" customHeight="1" x14ac:dyDescent="0.25">
      <c r="A87" s="1">
        <v>59072</v>
      </c>
      <c r="B87" s="2" t="s">
        <v>45</v>
      </c>
      <c r="C87" s="1">
        <v>19</v>
      </c>
      <c r="D87" s="1">
        <f>20-C87</f>
        <v>1</v>
      </c>
      <c r="E87" s="1" t="str">
        <f>IF(C87&gt;=20,"LLENO","VIABLE")</f>
        <v>VIABLE</v>
      </c>
      <c r="F87" s="5" t="s">
        <v>117</v>
      </c>
      <c r="G87" s="26"/>
    </row>
    <row r="88" spans="1:7" s="36" customFormat="1" ht="30" customHeight="1" x14ac:dyDescent="0.25">
      <c r="A88" s="6">
        <v>58548</v>
      </c>
      <c r="B88" s="7" t="s">
        <v>18</v>
      </c>
      <c r="C88" s="6">
        <v>12</v>
      </c>
      <c r="D88" s="6">
        <f>40-C88</f>
        <v>28</v>
      </c>
      <c r="E88" s="6" t="str">
        <f>IF(C88&gt;=40,"LLENO","VIABLE")</f>
        <v>VIABLE</v>
      </c>
      <c r="F88" s="40" t="s">
        <v>79</v>
      </c>
      <c r="G88" s="26"/>
    </row>
    <row r="89" spans="1:7" s="36" customFormat="1" ht="45.6" customHeight="1" x14ac:dyDescent="0.25">
      <c r="G89" s="26"/>
    </row>
    <row r="90" spans="1:7" s="36" customFormat="1" ht="18" customHeight="1" x14ac:dyDescent="0.25">
      <c r="F90" s="39"/>
      <c r="G90" s="26"/>
    </row>
    <row r="91" spans="1:7" s="36" customFormat="1" ht="30" customHeight="1" x14ac:dyDescent="0.25">
      <c r="A91" s="37" t="s">
        <v>56</v>
      </c>
      <c r="B91" s="38" t="s">
        <v>103</v>
      </c>
      <c r="C91" s="39"/>
      <c r="D91" s="39"/>
      <c r="E91" s="39"/>
      <c r="F91" s="33"/>
      <c r="G91" s="26"/>
    </row>
    <row r="92" spans="1:7" s="36" customFormat="1" ht="30" customHeight="1" x14ac:dyDescent="0.25">
      <c r="A92" s="12" t="s">
        <v>4</v>
      </c>
      <c r="B92" s="12" t="s">
        <v>0</v>
      </c>
      <c r="C92" s="13" t="s">
        <v>1</v>
      </c>
      <c r="D92" s="12" t="s">
        <v>2</v>
      </c>
      <c r="E92" s="14" t="s">
        <v>3</v>
      </c>
      <c r="F92" s="12" t="s">
        <v>46</v>
      </c>
      <c r="G92" s="26"/>
    </row>
    <row r="93" spans="1:7" s="36" customFormat="1" ht="30" customHeight="1" x14ac:dyDescent="0.25">
      <c r="A93" s="6">
        <v>58177</v>
      </c>
      <c r="B93" s="7" t="s">
        <v>25</v>
      </c>
      <c r="C93" s="6">
        <v>4</v>
      </c>
      <c r="D93" s="6">
        <f>20-C93</f>
        <v>16</v>
      </c>
      <c r="E93" s="6" t="str">
        <f>IF(C93&gt;=20,"LLENO","VIABLE")</f>
        <v>VIABLE</v>
      </c>
      <c r="F93" s="5" t="s">
        <v>52</v>
      </c>
      <c r="G93" s="26"/>
    </row>
    <row r="94" spans="1:7" s="36" customFormat="1" ht="30" customHeight="1" x14ac:dyDescent="0.25">
      <c r="A94" s="6">
        <v>58195</v>
      </c>
      <c r="B94" s="8" t="s">
        <v>34</v>
      </c>
      <c r="C94" s="6">
        <v>11</v>
      </c>
      <c r="D94" s="6">
        <f>20-C94</f>
        <v>9</v>
      </c>
      <c r="E94" s="6" t="str">
        <f>IF(C94&gt;=20,"LLENO","VIABLE")</f>
        <v>VIABLE</v>
      </c>
      <c r="F94" s="5" t="s">
        <v>110</v>
      </c>
      <c r="G94" s="26"/>
    </row>
    <row r="95" spans="1:7" s="36" customFormat="1" ht="30" customHeight="1" x14ac:dyDescent="0.25">
      <c r="A95" s="6">
        <v>69406</v>
      </c>
      <c r="B95" s="7" t="s">
        <v>12</v>
      </c>
      <c r="C95" s="6">
        <v>31</v>
      </c>
      <c r="D95" s="6">
        <f t="shared" ref="D95" si="7">40-C95</f>
        <v>9</v>
      </c>
      <c r="E95" s="6" t="str">
        <f t="shared" ref="E95" si="8">IF(C95&gt;=40,"LLENO","VIABLE")</f>
        <v>VIABLE</v>
      </c>
      <c r="F95" s="5" t="s">
        <v>52</v>
      </c>
      <c r="G95" s="26"/>
    </row>
    <row r="96" spans="1:7" s="36" customFormat="1" ht="30" customHeight="1" x14ac:dyDescent="0.25">
      <c r="A96" s="6">
        <v>58052</v>
      </c>
      <c r="B96" s="8" t="s">
        <v>27</v>
      </c>
      <c r="C96" s="6">
        <v>14</v>
      </c>
      <c r="D96" s="6">
        <f>30-C96</f>
        <v>16</v>
      </c>
      <c r="E96" s="6" t="str">
        <f>IF(C96&gt;=30,"LLENO","VIABLE")</f>
        <v>VIABLE</v>
      </c>
      <c r="F96" s="5" t="s">
        <v>64</v>
      </c>
      <c r="G96" s="26"/>
    </row>
    <row r="97" spans="1:7" s="36" customFormat="1" ht="30" customHeight="1" x14ac:dyDescent="0.25">
      <c r="A97" s="6">
        <v>54848</v>
      </c>
      <c r="B97" s="8" t="s">
        <v>28</v>
      </c>
      <c r="C97" s="6">
        <v>22</v>
      </c>
      <c r="D97" s="6">
        <f>40-C97</f>
        <v>18</v>
      </c>
      <c r="E97" s="6" t="str">
        <f>IF(C97&gt;=40,"LLENO","VIABLE")</f>
        <v>VIABLE</v>
      </c>
      <c r="F97" s="17" t="s">
        <v>58</v>
      </c>
      <c r="G97" s="26"/>
    </row>
    <row r="98" spans="1:7" s="36" customFormat="1" ht="30" customHeight="1" x14ac:dyDescent="0.25">
      <c r="A98" s="6">
        <v>70128</v>
      </c>
      <c r="B98" s="15" t="s">
        <v>31</v>
      </c>
      <c r="C98" s="16">
        <v>38</v>
      </c>
      <c r="D98" s="16">
        <f>40-C98</f>
        <v>2</v>
      </c>
      <c r="E98" s="16" t="str">
        <f>IF(C98&gt;=40,"LLENO","VIABLE")</f>
        <v>VIABLE</v>
      </c>
      <c r="F98" s="5" t="s">
        <v>116</v>
      </c>
      <c r="G98" s="26"/>
    </row>
    <row r="99" spans="1:7" s="36" customFormat="1" ht="30" customHeight="1" x14ac:dyDescent="0.25">
      <c r="A99" s="6">
        <v>63406</v>
      </c>
      <c r="B99" s="8" t="s">
        <v>32</v>
      </c>
      <c r="C99" s="6">
        <v>22</v>
      </c>
      <c r="D99" s="6">
        <f>40-C99</f>
        <v>18</v>
      </c>
      <c r="E99" s="6" t="str">
        <f>IF(C99&gt;=40,"LLENO","VIABLE")</f>
        <v>VIABLE</v>
      </c>
      <c r="F99" s="5" t="s">
        <v>115</v>
      </c>
      <c r="G99" s="26"/>
    </row>
    <row r="100" spans="1:7" s="36" customFormat="1" ht="30" customHeight="1" x14ac:dyDescent="0.25">
      <c r="A100" s="6">
        <v>58035</v>
      </c>
      <c r="B100" s="8" t="s">
        <v>33</v>
      </c>
      <c r="C100" s="6">
        <v>20</v>
      </c>
      <c r="D100" s="6">
        <f>20-C100</f>
        <v>0</v>
      </c>
      <c r="E100" s="6" t="str">
        <f>IF(C100&gt;=20,"LLENO","VIABLE")</f>
        <v>LLENO</v>
      </c>
      <c r="F100" s="5" t="s">
        <v>114</v>
      </c>
      <c r="G100" s="26"/>
    </row>
    <row r="101" spans="1:7" s="36" customFormat="1" ht="42" customHeight="1" x14ac:dyDescent="0.25">
      <c r="A101" s="6">
        <v>58043</v>
      </c>
      <c r="B101" s="8" t="s">
        <v>59</v>
      </c>
      <c r="C101" s="6">
        <v>10</v>
      </c>
      <c r="D101" s="6">
        <f>10-C101</f>
        <v>0</v>
      </c>
      <c r="E101" s="6" t="str">
        <f>IF(C101&gt;=10,"LLENO","VIABLE")</f>
        <v>LLENO</v>
      </c>
      <c r="F101" s="5" t="s">
        <v>132</v>
      </c>
      <c r="G101" s="26"/>
    </row>
    <row r="102" spans="1:7" s="36" customFormat="1" ht="30" customHeight="1" x14ac:dyDescent="0.25">
      <c r="A102" s="6">
        <v>57693</v>
      </c>
      <c r="B102" s="7" t="s">
        <v>38</v>
      </c>
      <c r="C102" s="6">
        <v>15</v>
      </c>
      <c r="D102" s="6">
        <f>20-C102</f>
        <v>5</v>
      </c>
      <c r="E102" s="6" t="str">
        <f>IF(C102&gt;=20,"LLENO","VIABLE")</f>
        <v>VIABLE</v>
      </c>
      <c r="F102" s="5" t="s">
        <v>131</v>
      </c>
      <c r="G102" s="26"/>
    </row>
    <row r="103" spans="1:7" s="36" customFormat="1" ht="30" customHeight="1" x14ac:dyDescent="0.25">
      <c r="A103" s="6">
        <v>58192</v>
      </c>
      <c r="B103" s="7" t="s">
        <v>26</v>
      </c>
      <c r="C103" s="6">
        <v>13</v>
      </c>
      <c r="D103" s="6">
        <f>40-C103</f>
        <v>27</v>
      </c>
      <c r="E103" s="6" t="str">
        <f>IF(C103&gt;=40,"LLENO","VIABLE")</f>
        <v>VIABLE</v>
      </c>
      <c r="F103" s="5" t="s">
        <v>52</v>
      </c>
      <c r="G103" s="26"/>
    </row>
    <row r="104" spans="1:7" s="36" customFormat="1" ht="30" customHeight="1" x14ac:dyDescent="0.25">
      <c r="A104" s="6">
        <v>58566</v>
      </c>
      <c r="B104" s="7" t="s">
        <v>36</v>
      </c>
      <c r="C104" s="6">
        <v>6</v>
      </c>
      <c r="D104" s="6">
        <f>30-C104</f>
        <v>24</v>
      </c>
      <c r="E104" s="6" t="str">
        <f>IF(C104&gt;=30,"LLENO","VIABLE")</f>
        <v>VIABLE</v>
      </c>
      <c r="F104" s="5" t="s">
        <v>130</v>
      </c>
      <c r="G104" s="26"/>
    </row>
    <row r="105" spans="1:7" s="36" customFormat="1" ht="30" customHeight="1" x14ac:dyDescent="0.25">
      <c r="A105" s="6">
        <v>58592</v>
      </c>
      <c r="B105" s="8" t="s">
        <v>37</v>
      </c>
      <c r="C105" s="6">
        <v>25</v>
      </c>
      <c r="D105" s="6">
        <f>40-C105</f>
        <v>15</v>
      </c>
      <c r="E105" s="6" t="str">
        <f>IF(C105&gt;=40,"LLENO","VIABLE")</f>
        <v>VIABLE</v>
      </c>
      <c r="F105" s="5" t="s">
        <v>113</v>
      </c>
      <c r="G105" s="26"/>
    </row>
    <row r="106" spans="1:7" s="36" customFormat="1" ht="30" customHeight="1" x14ac:dyDescent="0.25">
      <c r="A106" s="6">
        <v>69605</v>
      </c>
      <c r="B106" s="8" t="s">
        <v>29</v>
      </c>
      <c r="C106" s="6">
        <v>26</v>
      </c>
      <c r="D106" s="6">
        <f>40-C106</f>
        <v>14</v>
      </c>
      <c r="E106" s="6" t="str">
        <f>IF(C106&gt;=40,"LLENO","VIABLE")</f>
        <v>VIABLE</v>
      </c>
      <c r="F106" s="5" t="s">
        <v>107</v>
      </c>
      <c r="G106" s="26"/>
    </row>
    <row r="107" spans="1:7" s="36" customFormat="1" ht="30" customHeight="1" x14ac:dyDescent="0.25">
      <c r="A107" s="6">
        <v>58283</v>
      </c>
      <c r="B107" s="7" t="s">
        <v>30</v>
      </c>
      <c r="C107" s="6">
        <v>28</v>
      </c>
      <c r="D107" s="6">
        <f>40-C107</f>
        <v>12</v>
      </c>
      <c r="E107" s="6" t="str">
        <f>IF(C107&gt;=40,"LLENO","VIABLE")</f>
        <v>VIABLE</v>
      </c>
      <c r="F107" s="5" t="s">
        <v>52</v>
      </c>
      <c r="G107" s="26"/>
    </row>
    <row r="108" spans="1:7" s="36" customFormat="1" ht="30" customHeight="1" x14ac:dyDescent="0.25">
      <c r="A108" s="6">
        <v>84250</v>
      </c>
      <c r="B108" s="8" t="s">
        <v>44</v>
      </c>
      <c r="C108" s="6">
        <v>5</v>
      </c>
      <c r="D108" s="6">
        <f>20-C108</f>
        <v>15</v>
      </c>
      <c r="E108" s="6" t="str">
        <f>IF(C108&gt;=20,"LLENO","VIABLE")</f>
        <v>VIABLE</v>
      </c>
      <c r="F108" s="5" t="s">
        <v>66</v>
      </c>
      <c r="G108" s="26"/>
    </row>
    <row r="109" spans="1:7" s="36" customFormat="1" ht="42" customHeight="1" x14ac:dyDescent="0.25">
      <c r="A109" s="6">
        <v>69606</v>
      </c>
      <c r="B109" s="8" t="s">
        <v>60</v>
      </c>
      <c r="C109" s="6">
        <v>18</v>
      </c>
      <c r="D109" s="6">
        <f>20-C109</f>
        <v>2</v>
      </c>
      <c r="E109" s="6" t="str">
        <f>IF(C109&gt;=20,"LLENO","VIABLE")</f>
        <v>VIABLE</v>
      </c>
      <c r="F109" s="29" t="s">
        <v>108</v>
      </c>
      <c r="G109" s="26"/>
    </row>
    <row r="110" spans="1:7" s="36" customFormat="1" ht="30" customHeight="1" x14ac:dyDescent="0.25">
      <c r="G110" s="26"/>
    </row>
    <row r="111" spans="1:7" s="36" customFormat="1" ht="18" customHeight="1" x14ac:dyDescent="0.25">
      <c r="F111" s="39"/>
      <c r="G111" s="26"/>
    </row>
    <row r="112" spans="1:7" s="36" customFormat="1" ht="30" customHeight="1" x14ac:dyDescent="0.25">
      <c r="A112" s="37" t="s">
        <v>57</v>
      </c>
      <c r="B112" s="38" t="s">
        <v>103</v>
      </c>
      <c r="C112" s="39"/>
      <c r="D112" s="39"/>
      <c r="E112" s="39"/>
      <c r="F112" s="33"/>
      <c r="G112" s="26"/>
    </row>
    <row r="113" spans="1:7" s="36" customFormat="1" ht="30" customHeight="1" x14ac:dyDescent="0.25">
      <c r="A113" s="12" t="s">
        <v>4</v>
      </c>
      <c r="B113" s="12" t="s">
        <v>0</v>
      </c>
      <c r="C113" s="13" t="s">
        <v>1</v>
      </c>
      <c r="D113" s="12" t="s">
        <v>2</v>
      </c>
      <c r="E113" s="34" t="s">
        <v>3</v>
      </c>
      <c r="F113" s="12" t="s">
        <v>46</v>
      </c>
      <c r="G113" s="26"/>
    </row>
    <row r="114" spans="1:7" s="36" customFormat="1" ht="30" customHeight="1" x14ac:dyDescent="0.25">
      <c r="A114" s="6">
        <v>58928</v>
      </c>
      <c r="B114" s="8" t="s">
        <v>32</v>
      </c>
      <c r="C114" s="6">
        <v>3</v>
      </c>
      <c r="D114" s="6">
        <f>20-C114</f>
        <v>17</v>
      </c>
      <c r="E114" s="6" t="str">
        <f>IF(C114&gt;=20,"LLENO","VIABLE")</f>
        <v>VIABLE</v>
      </c>
      <c r="F114" s="35" t="s">
        <v>107</v>
      </c>
      <c r="G114" s="26"/>
    </row>
    <row r="115" spans="1:7" s="36" customFormat="1" ht="30" customHeight="1" x14ac:dyDescent="0.25">
      <c r="A115" s="6">
        <v>58152</v>
      </c>
      <c r="B115" s="8" t="s">
        <v>33</v>
      </c>
      <c r="C115" s="6">
        <v>20</v>
      </c>
      <c r="D115" s="6">
        <f>20-C115</f>
        <v>0</v>
      </c>
      <c r="E115" s="6" t="str">
        <f>IF(C115&gt;=20,"LLENO","VIABLE")</f>
        <v>LLENO</v>
      </c>
      <c r="F115" s="5" t="s">
        <v>112</v>
      </c>
      <c r="G115" s="26"/>
    </row>
    <row r="116" spans="1:7" s="36" customFormat="1" ht="41.25" x14ac:dyDescent="0.25">
      <c r="A116" s="6">
        <v>58154</v>
      </c>
      <c r="B116" s="8" t="s">
        <v>61</v>
      </c>
      <c r="C116" s="6">
        <v>19</v>
      </c>
      <c r="D116" s="6">
        <f>40-C116</f>
        <v>21</v>
      </c>
      <c r="E116" s="6" t="str">
        <f>IF(C116&gt;=40,"LLENO","VIABLE")</f>
        <v>VIABLE</v>
      </c>
      <c r="F116" s="5" t="s">
        <v>80</v>
      </c>
      <c r="G116" s="26"/>
    </row>
    <row r="117" spans="1:7" s="36" customFormat="1" ht="30" customHeight="1" x14ac:dyDescent="0.25">
      <c r="A117" s="1">
        <v>58557</v>
      </c>
      <c r="B117" s="2" t="s">
        <v>26</v>
      </c>
      <c r="C117" s="1">
        <v>18</v>
      </c>
      <c r="D117" s="1">
        <f>20-C117</f>
        <v>2</v>
      </c>
      <c r="E117" s="1" t="str">
        <f>IF(C117&gt;=20,"LLENO","VIABLE")</f>
        <v>VIABLE</v>
      </c>
      <c r="F117" s="5" t="s">
        <v>65</v>
      </c>
      <c r="G117" s="26"/>
    </row>
    <row r="118" spans="1:7" s="36" customFormat="1" ht="30" customHeight="1" x14ac:dyDescent="0.25">
      <c r="A118" s="1">
        <v>58617</v>
      </c>
      <c r="B118" s="2" t="s">
        <v>29</v>
      </c>
      <c r="C118" s="1">
        <v>5</v>
      </c>
      <c r="D118" s="1">
        <f>40-C118</f>
        <v>35</v>
      </c>
      <c r="E118" s="1" t="str">
        <f>IF(C118&gt;=40,"LLENO","VIABLE")</f>
        <v>VIABLE</v>
      </c>
      <c r="F118" s="5" t="s">
        <v>85</v>
      </c>
      <c r="G118" s="26"/>
    </row>
    <row r="119" spans="1:7" s="36" customFormat="1" ht="30" customHeight="1" x14ac:dyDescent="0.25">
      <c r="A119" s="6">
        <v>58628</v>
      </c>
      <c r="B119" s="8" t="s">
        <v>30</v>
      </c>
      <c r="C119" s="6">
        <v>33</v>
      </c>
      <c r="D119" s="6">
        <f>40-C119</f>
        <v>7</v>
      </c>
      <c r="E119" s="6" t="str">
        <f>IF(C119&gt;=40,"LLENO","VIABLE")</f>
        <v>VIABLE</v>
      </c>
      <c r="F119" s="5" t="s">
        <v>52</v>
      </c>
      <c r="G119" s="26"/>
    </row>
    <row r="120" spans="1:7" s="36" customFormat="1" ht="42" customHeight="1" x14ac:dyDescent="0.25">
      <c r="A120" s="6">
        <v>64169</v>
      </c>
      <c r="B120" s="8" t="s">
        <v>62</v>
      </c>
      <c r="C120" s="6">
        <v>27</v>
      </c>
      <c r="D120" s="6">
        <f>40-C120</f>
        <v>13</v>
      </c>
      <c r="E120" s="6" t="str">
        <f>IF(C120&gt;=40,"LLENO","VIABLE")</f>
        <v>VIABLE</v>
      </c>
      <c r="F120" s="40" t="s">
        <v>53</v>
      </c>
      <c r="G120" s="26"/>
    </row>
    <row r="121" spans="1:7" s="36" customFormat="1" ht="30" customHeight="1" x14ac:dyDescent="0.25">
      <c r="G121" s="26"/>
    </row>
    <row r="122" spans="1:7" s="36" customFormat="1" ht="30" customHeight="1" x14ac:dyDescent="0.25">
      <c r="F122" s="39"/>
      <c r="G122" s="26"/>
    </row>
    <row r="123" spans="1:7" s="36" customFormat="1" ht="30" customHeight="1" x14ac:dyDescent="0.25">
      <c r="A123" s="37" t="s">
        <v>56</v>
      </c>
      <c r="B123" s="38" t="s">
        <v>127</v>
      </c>
      <c r="C123" s="39"/>
      <c r="D123" s="39"/>
      <c r="E123" s="39"/>
      <c r="F123" s="33"/>
      <c r="G123" s="26"/>
    </row>
    <row r="124" spans="1:7" s="36" customFormat="1" ht="30" customHeight="1" x14ac:dyDescent="0.25">
      <c r="A124" s="12" t="s">
        <v>4</v>
      </c>
      <c r="B124" s="12" t="s">
        <v>0</v>
      </c>
      <c r="C124" s="13" t="s">
        <v>1</v>
      </c>
      <c r="D124" s="12" t="s">
        <v>2</v>
      </c>
      <c r="E124" s="14" t="s">
        <v>3</v>
      </c>
      <c r="F124" s="12" t="s">
        <v>46</v>
      </c>
      <c r="G124" s="26"/>
    </row>
    <row r="125" spans="1:7" s="36" customFormat="1" ht="30" customHeight="1" x14ac:dyDescent="0.25">
      <c r="A125" s="6">
        <v>58147</v>
      </c>
      <c r="B125" s="7" t="s">
        <v>35</v>
      </c>
      <c r="C125" s="6">
        <v>14</v>
      </c>
      <c r="D125" s="6">
        <f>20-C125</f>
        <v>6</v>
      </c>
      <c r="E125" s="6" t="str">
        <f>IF(C125&gt;=20,"LLENO","VIABLE")</f>
        <v>VIABLE</v>
      </c>
      <c r="F125" s="5" t="s">
        <v>111</v>
      </c>
      <c r="G125" s="26"/>
    </row>
    <row r="126" spans="1:7" s="36" customFormat="1" ht="30" customHeight="1" x14ac:dyDescent="0.25">
      <c r="A126" s="6">
        <v>63782</v>
      </c>
      <c r="B126" s="8" t="s">
        <v>39</v>
      </c>
      <c r="C126" s="6">
        <v>13</v>
      </c>
      <c r="D126" s="6">
        <f>20-C126</f>
        <v>7</v>
      </c>
      <c r="E126" s="6" t="str">
        <f>IF(C126&gt;=20,"LLENO","VIABLE")</f>
        <v>VIABLE</v>
      </c>
      <c r="F126" s="5" t="s">
        <v>54</v>
      </c>
      <c r="G126" s="26"/>
    </row>
    <row r="127" spans="1:7" s="36" customFormat="1" ht="30" customHeight="1" x14ac:dyDescent="0.25">
      <c r="A127" s="30" t="s">
        <v>104</v>
      </c>
      <c r="B127" s="7" t="s">
        <v>40</v>
      </c>
      <c r="C127" s="6">
        <v>4</v>
      </c>
      <c r="D127" s="6">
        <f>30-C127</f>
        <v>26</v>
      </c>
      <c r="E127" s="6" t="str">
        <f>IF(C127&gt;=30,"LLENO","VIABLE")</f>
        <v>VIABLE</v>
      </c>
      <c r="F127" s="5" t="s">
        <v>49</v>
      </c>
      <c r="G127" s="26"/>
    </row>
    <row r="128" spans="1:7" s="36" customFormat="1" ht="30" customHeight="1" x14ac:dyDescent="0.25">
      <c r="A128" s="6">
        <v>69617</v>
      </c>
      <c r="B128" s="8" t="s">
        <v>41</v>
      </c>
      <c r="C128" s="6">
        <v>8</v>
      </c>
      <c r="D128" s="6">
        <f>30-C128</f>
        <v>22</v>
      </c>
      <c r="E128" s="6" t="str">
        <f>IF(C128&gt;=30,"LLENO","VIABLE")</f>
        <v>VIABLE</v>
      </c>
      <c r="F128" s="5" t="s">
        <v>110</v>
      </c>
      <c r="G128" s="26"/>
    </row>
    <row r="129" spans="1:7" s="36" customFormat="1" ht="30" customHeight="1" x14ac:dyDescent="0.25">
      <c r="A129" s="6">
        <v>64203</v>
      </c>
      <c r="B129" s="8" t="s">
        <v>43</v>
      </c>
      <c r="C129" s="6">
        <v>12</v>
      </c>
      <c r="D129" s="6">
        <f>40-C129</f>
        <v>28</v>
      </c>
      <c r="E129" s="6" t="str">
        <f>IF(C129&gt;=40,"LLENO","VIABLE")</f>
        <v>VIABLE</v>
      </c>
      <c r="F129" s="5" t="s">
        <v>109</v>
      </c>
      <c r="G129" s="26"/>
    </row>
    <row r="130" spans="1:7" s="36" customFormat="1" ht="42" customHeight="1" x14ac:dyDescent="0.25">
      <c r="A130" s="6">
        <v>63772</v>
      </c>
      <c r="B130" s="8" t="s">
        <v>63</v>
      </c>
      <c r="C130" s="6">
        <v>15</v>
      </c>
      <c r="D130" s="6">
        <f>20-C130</f>
        <v>5</v>
      </c>
      <c r="E130" s="6" t="str">
        <f>IF(C130&gt;=20,"LLENO","VIABLE")</f>
        <v>VIABLE</v>
      </c>
      <c r="F130" s="5" t="s">
        <v>108</v>
      </c>
      <c r="G130" s="26"/>
    </row>
    <row r="131" spans="1:7" s="36" customFormat="1" ht="30" customHeight="1" x14ac:dyDescent="0.25">
      <c r="A131" s="30" t="s">
        <v>105</v>
      </c>
      <c r="B131" s="8" t="s">
        <v>42</v>
      </c>
      <c r="C131" s="6">
        <v>8</v>
      </c>
      <c r="D131" s="6">
        <f>20-C131</f>
        <v>12</v>
      </c>
      <c r="E131" s="6" t="str">
        <f>IF(C131&gt;=20,"LLENO","VIABLE")</f>
        <v>VIABLE</v>
      </c>
      <c r="F131" s="40" t="s">
        <v>86</v>
      </c>
      <c r="G131" s="26"/>
    </row>
    <row r="132" spans="1:7" s="36" customFormat="1" ht="30" customHeight="1" x14ac:dyDescent="0.25">
      <c r="G132" s="26"/>
    </row>
    <row r="133" spans="1:7" s="36" customFormat="1" ht="30" customHeight="1" x14ac:dyDescent="0.25">
      <c r="F133" s="39"/>
      <c r="G133" s="26"/>
    </row>
    <row r="134" spans="1:7" s="36" customFormat="1" ht="30" customHeight="1" x14ac:dyDescent="0.25">
      <c r="A134" s="37" t="s">
        <v>57</v>
      </c>
      <c r="B134" s="38" t="s">
        <v>127</v>
      </c>
      <c r="C134" s="39"/>
      <c r="D134" s="39"/>
      <c r="E134" s="39"/>
      <c r="F134" s="33"/>
      <c r="G134" s="26"/>
    </row>
    <row r="135" spans="1:7" s="36" customFormat="1" ht="30" customHeight="1" x14ac:dyDescent="0.25">
      <c r="A135" s="12" t="s">
        <v>4</v>
      </c>
      <c r="B135" s="12" t="s">
        <v>0</v>
      </c>
      <c r="C135" s="13" t="s">
        <v>1</v>
      </c>
      <c r="D135" s="12" t="s">
        <v>2</v>
      </c>
      <c r="E135" s="14" t="s">
        <v>3</v>
      </c>
      <c r="F135" s="12" t="s">
        <v>46</v>
      </c>
      <c r="G135" s="26"/>
    </row>
    <row r="136" spans="1:7" s="36" customFormat="1" ht="30" customHeight="1" x14ac:dyDescent="0.25">
      <c r="A136" s="30" t="s">
        <v>106</v>
      </c>
      <c r="B136" s="7" t="s">
        <v>40</v>
      </c>
      <c r="C136" s="6">
        <v>18</v>
      </c>
      <c r="D136" s="6">
        <f>20-C136</f>
        <v>2</v>
      </c>
      <c r="E136" s="6" t="str">
        <f>IF(C136&gt;=20,"LLENO","VIABLE")</f>
        <v>VIABLE</v>
      </c>
      <c r="F136" s="40" t="s">
        <v>107</v>
      </c>
      <c r="G136" s="26"/>
    </row>
    <row r="137" spans="1:7" s="36" customFormat="1" x14ac:dyDescent="0.25">
      <c r="G137" s="26"/>
    </row>
    <row r="138" spans="1:7" s="36" customFormat="1" x14ac:dyDescent="0.25">
      <c r="G138" s="26"/>
    </row>
    <row r="139" spans="1:7" s="36" customFormat="1" x14ac:dyDescent="0.25">
      <c r="G139" s="26"/>
    </row>
    <row r="140" spans="1:7" s="36" customFormat="1" x14ac:dyDescent="0.25">
      <c r="G140" s="26"/>
    </row>
    <row r="141" spans="1:7" s="36" customFormat="1" x14ac:dyDescent="0.25">
      <c r="G141" s="26"/>
    </row>
    <row r="142" spans="1:7" s="36" customFormat="1" x14ac:dyDescent="0.25">
      <c r="G142" s="26"/>
    </row>
    <row r="143" spans="1:7" s="36" customFormat="1" x14ac:dyDescent="0.25">
      <c r="G143" s="26"/>
    </row>
    <row r="144" spans="1:7" s="36" customFormat="1" x14ac:dyDescent="0.25">
      <c r="G144" s="26"/>
    </row>
    <row r="145" spans="7:7" s="21" customFormat="1" x14ac:dyDescent="0.25">
      <c r="G145" s="26"/>
    </row>
    <row r="146" spans="7:7" s="21" customFormat="1" x14ac:dyDescent="0.25">
      <c r="G146" s="26"/>
    </row>
    <row r="147" spans="7:7" s="21" customFormat="1" x14ac:dyDescent="0.25">
      <c r="G147" s="26"/>
    </row>
    <row r="148" spans="7:7" s="21" customFormat="1" x14ac:dyDescent="0.25">
      <c r="G148" s="26"/>
    </row>
    <row r="149" spans="7:7" s="21" customFormat="1" x14ac:dyDescent="0.25">
      <c r="G149" s="26"/>
    </row>
    <row r="150" spans="7:7" s="21" customFormat="1" x14ac:dyDescent="0.25">
      <c r="G150" s="26"/>
    </row>
    <row r="151" spans="7:7" s="21" customFormat="1" x14ac:dyDescent="0.25">
      <c r="G151" s="26"/>
    </row>
    <row r="152" spans="7:7" s="21" customFormat="1" x14ac:dyDescent="0.25">
      <c r="G152" s="26"/>
    </row>
    <row r="153" spans="7:7" s="21" customFormat="1" x14ac:dyDescent="0.25">
      <c r="G153" s="26"/>
    </row>
    <row r="154" spans="7:7" s="21" customFormat="1" x14ac:dyDescent="0.25">
      <c r="G154" s="26"/>
    </row>
    <row r="155" spans="7:7" s="21" customFormat="1" x14ac:dyDescent="0.25">
      <c r="G155" s="26"/>
    </row>
    <row r="156" spans="7:7" s="21" customFormat="1" x14ac:dyDescent="0.25">
      <c r="G156" s="26"/>
    </row>
    <row r="157" spans="7:7" s="21" customFormat="1" x14ac:dyDescent="0.25">
      <c r="G157" s="26"/>
    </row>
    <row r="158" spans="7:7" s="21" customFormat="1" x14ac:dyDescent="0.25">
      <c r="G158" s="26"/>
    </row>
    <row r="159" spans="7:7" s="21" customFormat="1" x14ac:dyDescent="0.25">
      <c r="G159" s="26"/>
    </row>
    <row r="160" spans="7:7" s="21" customFormat="1" x14ac:dyDescent="0.25">
      <c r="G160" s="26"/>
    </row>
    <row r="161" spans="6:7" s="21" customFormat="1" x14ac:dyDescent="0.25">
      <c r="G161" s="26"/>
    </row>
    <row r="162" spans="6:7" s="21" customFormat="1" x14ac:dyDescent="0.25">
      <c r="G162" s="26"/>
    </row>
    <row r="163" spans="6:7" s="21" customFormat="1" x14ac:dyDescent="0.25">
      <c r="G163" s="26"/>
    </row>
    <row r="164" spans="6:7" s="21" customFormat="1" x14ac:dyDescent="0.25">
      <c r="G164" s="26"/>
    </row>
    <row r="165" spans="6:7" s="21" customFormat="1" x14ac:dyDescent="0.25">
      <c r="F165"/>
      <c r="G165" s="26"/>
    </row>
  </sheetData>
  <mergeCells count="1">
    <mergeCell ref="A1:F1"/>
  </mergeCells>
  <printOptions horizontalCentered="1"/>
  <pageMargins left="0.23622047244094491" right="0.23622047244094491" top="0.19685039370078741" bottom="0.19685039370078741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QUÍMICA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JEFATURA CIVILES</dc:creator>
  <cp:lastModifiedBy>UV</cp:lastModifiedBy>
  <cp:lastPrinted>2021-02-03T08:28:06Z</cp:lastPrinted>
  <dcterms:created xsi:type="dcterms:W3CDTF">2015-01-30T02:09:38Z</dcterms:created>
  <dcterms:modified xsi:type="dcterms:W3CDTF">2021-02-03T17:58:21Z</dcterms:modified>
</cp:coreProperties>
</file>