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5600" windowHeight="11760" tabRatio="854" activeTab="10"/>
  </bookViews>
  <sheets>
    <sheet name="ANAL. PROC." sheetId="2" r:id="rId1"/>
    <sheet name="ANAL. SUST." sheetId="3" r:id="rId2"/>
    <sheet name="ANEXO 1" sheetId="4" r:id="rId3"/>
    <sheet name="ANEXO 2 Tabla 1" sheetId="5" r:id="rId4"/>
    <sheet name="ANEXO 2 Tabla 2" sheetId="6" r:id="rId5"/>
    <sheet name="ANEXO 5 Tabla 1" sheetId="7" r:id="rId6"/>
    <sheet name="ANEXO 5 Tabla 2 y 3" sheetId="8" r:id="rId7"/>
    <sheet name="ANEXO 5 Tabla 4" sheetId="11" r:id="rId8"/>
    <sheet name="ANEXO 6" sheetId="9" r:id="rId9"/>
    <sheet name="ANEXO 7" sheetId="10" r:id="rId10"/>
    <sheet name="Anexo 8" sheetId="13" r:id="rId11"/>
    <sheet name="BITACORA" sheetId="12" r:id="rId12"/>
  </sheets>
  <definedNames>
    <definedName name="_ftn1" localSheetId="3">'ANEXO 2 Tabla 1'!$A$22</definedName>
    <definedName name="_ftnref1" localSheetId="3">'ANEXO 2 Tabla 1'!$I$14</definedName>
  </definedNames>
  <calcPr calcId="152511"/>
</workbook>
</file>

<file path=xl/calcChain.xml><?xml version="1.0" encoding="utf-8"?>
<calcChain xmlns="http://schemas.openxmlformats.org/spreadsheetml/2006/main">
  <c r="I13" i="9" l="1"/>
  <c r="H13" i="9"/>
  <c r="I12" i="9"/>
  <c r="I11" i="9"/>
  <c r="I10" i="9"/>
  <c r="H10" i="9"/>
  <c r="E10" i="9"/>
  <c r="I9" i="9"/>
  <c r="I8" i="9"/>
  <c r="H7" i="9"/>
  <c r="H14" i="9" s="1"/>
  <c r="G7" i="9"/>
  <c r="G14" i="9" s="1"/>
  <c r="F7" i="9"/>
  <c r="F14" i="9" s="1"/>
  <c r="E7" i="9"/>
  <c r="E14" i="9" s="1"/>
  <c r="D7" i="9"/>
  <c r="D14" i="9" s="1"/>
  <c r="C7" i="9"/>
  <c r="C14" i="9" s="1"/>
  <c r="I6" i="9"/>
  <c r="I5" i="9"/>
  <c r="I7" i="9" s="1"/>
  <c r="I14" i="9" s="1"/>
  <c r="G41" i="11"/>
  <c r="E41" i="11"/>
  <c r="F40" i="11"/>
  <c r="H40" i="11" s="1"/>
  <c r="F39" i="11"/>
  <c r="H39" i="11" s="1"/>
  <c r="F38" i="11"/>
  <c r="H38" i="11" s="1"/>
  <c r="F37" i="11"/>
  <c r="H37" i="11" s="1"/>
  <c r="F36" i="11"/>
  <c r="H36" i="11" s="1"/>
  <c r="F35" i="11"/>
  <c r="H35" i="11" s="1"/>
  <c r="F34" i="11"/>
  <c r="H34" i="11" s="1"/>
  <c r="F33" i="11"/>
  <c r="H33" i="11" s="1"/>
  <c r="F32" i="11"/>
  <c r="H32" i="11" s="1"/>
  <c r="F31" i="11"/>
  <c r="H31" i="11" s="1"/>
  <c r="F30" i="11"/>
  <c r="H30" i="11" s="1"/>
  <c r="F29" i="11"/>
  <c r="H29" i="11" s="1"/>
  <c r="F28" i="11"/>
  <c r="H28" i="11" s="1"/>
  <c r="F27" i="11"/>
  <c r="H27" i="11" s="1"/>
  <c r="F26" i="11"/>
  <c r="H26" i="11" s="1"/>
  <c r="F25" i="11"/>
  <c r="H25" i="11" s="1"/>
  <c r="F24" i="11"/>
  <c r="H24" i="11" s="1"/>
  <c r="F23" i="11"/>
  <c r="H23" i="11" s="1"/>
  <c r="E23" i="11"/>
  <c r="F22" i="11"/>
  <c r="H22" i="11" s="1"/>
  <c r="H21" i="11"/>
  <c r="F21" i="11"/>
  <c r="F20" i="11"/>
  <c r="H20" i="11" s="1"/>
  <c r="H19" i="11"/>
  <c r="F19" i="11"/>
  <c r="F18" i="11"/>
  <c r="H18" i="11" s="1"/>
  <c r="H17" i="11"/>
  <c r="F17" i="11"/>
  <c r="F16" i="11"/>
  <c r="H16" i="11" s="1"/>
  <c r="H15" i="11"/>
  <c r="F15" i="11"/>
  <c r="F14" i="11"/>
  <c r="H14" i="11" s="1"/>
  <c r="H13" i="11"/>
  <c r="F13" i="11"/>
  <c r="F12" i="11"/>
  <c r="H12" i="11" s="1"/>
  <c r="H11" i="11"/>
  <c r="F11" i="11"/>
  <c r="F10" i="11"/>
  <c r="H10" i="11" s="1"/>
  <c r="H9" i="11"/>
  <c r="F9" i="11"/>
  <c r="F8" i="11"/>
  <c r="H8" i="11" s="1"/>
  <c r="H7" i="11"/>
  <c r="F7" i="11"/>
  <c r="F6" i="11"/>
  <c r="H6" i="11" s="1"/>
  <c r="B21" i="8"/>
  <c r="D20" i="8"/>
  <c r="C20" i="8"/>
  <c r="D19" i="8"/>
  <c r="C19" i="8"/>
  <c r="D18" i="8"/>
  <c r="C18" i="8"/>
  <c r="C17" i="8"/>
  <c r="D16" i="8"/>
  <c r="C16" i="8"/>
  <c r="D15" i="8"/>
  <c r="D21" i="8" s="1"/>
  <c r="C15" i="8"/>
  <c r="C21" i="8" s="1"/>
  <c r="D7" i="8"/>
  <c r="B7" i="8"/>
  <c r="C6" i="8"/>
  <c r="C5" i="8"/>
  <c r="D4" i="8"/>
  <c r="C4" i="8"/>
  <c r="C3" i="8"/>
  <c r="C7" i="8" s="1"/>
  <c r="F41" i="11" l="1"/>
  <c r="H41" i="11" s="1"/>
  <c r="E57" i="7"/>
  <c r="H55" i="7"/>
  <c r="F54" i="7"/>
  <c r="H54" i="7" s="1"/>
  <c r="H53" i="7"/>
  <c r="G53" i="7"/>
  <c r="F53" i="7"/>
  <c r="G52" i="7"/>
  <c r="F52" i="7"/>
  <c r="E33" i="7"/>
  <c r="F28" i="7"/>
  <c r="H28" i="7" s="1"/>
  <c r="H27" i="7"/>
  <c r="F27" i="7"/>
  <c r="G26" i="7"/>
  <c r="H26" i="7" s="1"/>
  <c r="F26" i="7"/>
  <c r="F33" i="7" s="1"/>
  <c r="E61" i="7" l="1"/>
  <c r="E62" i="7" s="1"/>
  <c r="E58" i="7"/>
  <c r="G33" i="7"/>
  <c r="H52" i="7"/>
  <c r="F57" i="7"/>
  <c r="F58" i="7" s="1"/>
  <c r="G57" i="7"/>
  <c r="H57" i="7" l="1"/>
  <c r="G58" i="7"/>
  <c r="H58" i="7" s="1"/>
  <c r="H62" i="7" s="1"/>
  <c r="H33" i="7"/>
  <c r="G62" i="7"/>
  <c r="F61" i="7"/>
  <c r="F62" i="7" s="1"/>
  <c r="G61" i="7"/>
</calcChain>
</file>

<file path=xl/sharedStrings.xml><?xml version="1.0" encoding="utf-8"?>
<sst xmlns="http://schemas.openxmlformats.org/spreadsheetml/2006/main" count="1004" uniqueCount="584">
  <si>
    <t>Pregunta</t>
  </si>
  <si>
    <t>Respuesta</t>
  </si>
  <si>
    <t>Soporte</t>
  </si>
  <si>
    <t xml:space="preserve">(Adjuntar en PDF, Word, Excel, Otro) o poner el enlace de la Página donde está publicado. </t>
  </si>
  <si>
    <t>Comentarios Adicionales por parte de la Instancia Técnica Independiente que funge como Evaluador Externo:</t>
  </si>
  <si>
    <t>1. Análisis Procedimental: Estructura de la coordinación del Fondo</t>
  </si>
  <si>
    <t>PREGUNTA</t>
  </si>
  <si>
    <t>RESPUESTA</t>
  </si>
  <si>
    <t>SOPORTE DOCUMENTAL O LINK´S ELECTRÓNICOS DE CONSULTA</t>
  </si>
  <si>
    <t>COMENTARIOS ADICIONALES</t>
  </si>
  <si>
    <t>Preguntas generales.</t>
  </si>
  <si>
    <t>Funciones: Integración, Distribución y Administración</t>
  </si>
  <si>
    <t>Función: Supervisión y seguimiento</t>
  </si>
  <si>
    <t>2. Análisis sustantivo: Correspondencia entre la estructura de la coordinación y los objetivos del Ramo 33 y del Fondo</t>
  </si>
  <si>
    <t>Función</t>
  </si>
  <si>
    <t>Actores (i)</t>
  </si>
  <si>
    <t>Actividades (ii)</t>
  </si>
  <si>
    <t>Vinculación con otros actores (iii)</t>
  </si>
  <si>
    <t>Nombre del Actor</t>
  </si>
  <si>
    <t xml:space="preserve">Orden de gobierno </t>
  </si>
  <si>
    <t xml:space="preserve">Acción </t>
  </si>
  <si>
    <t xml:space="preserve">Atribuciones </t>
  </si>
  <si>
    <t xml:space="preserve">Recursos </t>
  </si>
  <si>
    <t>Otros Actores</t>
  </si>
  <si>
    <t>Insumos</t>
  </si>
  <si>
    <t>Productos</t>
  </si>
  <si>
    <t>Integración</t>
  </si>
  <si>
    <t>Distribución</t>
  </si>
  <si>
    <t>Administración</t>
  </si>
  <si>
    <t>Ejercicio</t>
  </si>
  <si>
    <t>Supervisión y seguimiento</t>
  </si>
  <si>
    <t>Fortalezas</t>
  </si>
  <si>
    <t>Oportunidades</t>
  </si>
  <si>
    <t>Debilidades</t>
  </si>
  <si>
    <t>Amenazas</t>
  </si>
  <si>
    <t>Tabla 2. Recomendaciones.</t>
  </si>
  <si>
    <t>Situación actual (área de mejora)</t>
  </si>
  <si>
    <t>Actores responsable de la imple-mentación</t>
  </si>
  <si>
    <t>Recursos e insumos necesarios para su implemen-tación</t>
  </si>
  <si>
    <t>Breve análisis de factibilidad de la implemen-tación</t>
  </si>
  <si>
    <t>Efectos potenciales esperados en la efectividad de la coordinación</t>
  </si>
  <si>
    <t>Tabla 1. Análisis FODA</t>
  </si>
  <si>
    <t>Recomendación</t>
  </si>
  <si>
    <t>Supervisión y 
seguimiento</t>
  </si>
  <si>
    <t>Medio de verificación</t>
  </si>
  <si>
    <t>Función del Fondo</t>
  </si>
  <si>
    <t>Capítulos de gasto</t>
  </si>
  <si>
    <t>Concepto</t>
  </si>
  <si>
    <t>Aprobado</t>
  </si>
  <si>
    <t>Modificado</t>
  </si>
  <si>
    <t>Ejercido</t>
  </si>
  <si>
    <t>Ejercido/ Modificado</t>
  </si>
  <si>
    <t>1000: Servicios personales</t>
  </si>
  <si>
    <t xml:space="preserve">REMUNERACIONES AL PERSONAL DE CARÁCTER PERMANENTE </t>
  </si>
  <si>
    <t xml:space="preserve">  </t>
  </si>
  <si>
    <t xml:space="preserve">REMUNERACIONES AL PERSONAL DE CARÁCTER TRANSITORIO </t>
  </si>
  <si>
    <t xml:space="preserve">REMUNERACIONES ADICIONALES Y ESPECIALES </t>
  </si>
  <si>
    <t xml:space="preserve">SEGURIDAD SOCIAL </t>
  </si>
  <si>
    <t xml:space="preserve">OTRAS PRESTACIONES SOCIALES Y ECONÓMICAS </t>
  </si>
  <si>
    <t xml:space="preserve">PREVISIONES </t>
  </si>
  <si>
    <t xml:space="preserve">PAGO DE ESTÍMULOS A SERVIDORES PÚBLICOS </t>
  </si>
  <si>
    <t>SUBTOTAL CAPITULO 1000</t>
  </si>
  <si>
    <t>2000: Materiales y suministros</t>
  </si>
  <si>
    <t>SUBTOTAL CAPITULO 2000</t>
  </si>
  <si>
    <t>3000: Servicios generales</t>
  </si>
  <si>
    <t xml:space="preserve">SERVICIOS BÁSICOS </t>
  </si>
  <si>
    <t xml:space="preserve">SERVICIOS DE ARRENDAMIENTO </t>
  </si>
  <si>
    <t xml:space="preserve">SERVICIOS PROFESIONALES, CIENTÍFICOS, TÉCNICOS Y OTROS SERVICIOS </t>
  </si>
  <si>
    <t xml:space="preserve">SERVICIOS FINANCIEROS, BANCARIOS Y COMERCIALES </t>
  </si>
  <si>
    <t xml:space="preserve">SERVICIOS DE INSTALACIÓN, REPARACIÓN, MANTENIMIENTO Y CONSERVACIÓN </t>
  </si>
  <si>
    <t xml:space="preserve">SERVICIOS DE COMUNICACIÓN SOCIAL Y PUBLICIDAD </t>
  </si>
  <si>
    <t xml:space="preserve">SERVICIOS DE TRASLADO Y VIÁTICOS </t>
  </si>
  <si>
    <t xml:space="preserve">SERVICIOS OFICIALES </t>
  </si>
  <si>
    <t xml:space="preserve">OTROS SERVICIOS GENERALES </t>
  </si>
  <si>
    <t>SUBTOTAL CAPITULO 3000</t>
  </si>
  <si>
    <t>4000: Servicios Personales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</si>
  <si>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</si>
  <si>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</si>
  <si>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</si>
  <si>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</si>
  <si>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</si>
  <si>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</si>
  <si>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</si>
  <si>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</si>
  <si>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</si>
  <si>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SUBTOTAL CAPITULO 4000</t>
  </si>
  <si>
    <t>5000: Materiales y suministros</t>
  </si>
  <si>
    <t>SUBTOTAL CAPITULO 5000</t>
  </si>
  <si>
    <t>6000: Obras Públicas</t>
  </si>
  <si>
    <t>SUBTOTAL CAPITULO 6000</t>
  </si>
  <si>
    <t>TOTAL</t>
  </si>
  <si>
    <t>Anexo 5. Destino de las Aportaciones en el Estado</t>
  </si>
  <si>
    <t>Nombre de proyecto, actividad, programa, acción, etc.</t>
  </si>
  <si>
    <t>Presupuesto aprobado</t>
  </si>
  <si>
    <t>Presupuesto modificado</t>
  </si>
  <si>
    <t>Presupuesto Ejercido</t>
  </si>
  <si>
    <t>Unidad Administrativa</t>
  </si>
  <si>
    <t>Total</t>
  </si>
  <si>
    <t>Nota: De aplicar alguna otra unidad o área agregarla.</t>
  </si>
  <si>
    <t>Nota: De aplicar alguna otra unidad o área agregarlo.</t>
  </si>
  <si>
    <t>Orden de Gobierno</t>
  </si>
  <si>
    <t>(1000+2000+3000+4000+5000+6000)</t>
  </si>
  <si>
    <t>(ii)</t>
  </si>
  <si>
    <t>Justificación de la fuente de financiamiento seleccionada (iii)</t>
  </si>
  <si>
    <t>Federal</t>
  </si>
  <si>
    <t xml:space="preserve"> </t>
  </si>
  <si>
    <t>Subtotal Federal (a)</t>
  </si>
  <si>
    <t>Estatal</t>
  </si>
  <si>
    <t>Subtotal Estatal (b)</t>
  </si>
  <si>
    <t>Subtotal Otros recursos (c)</t>
  </si>
  <si>
    <t>Nivel de Objetivo</t>
  </si>
  <si>
    <t>Nombre del Indicador</t>
  </si>
  <si>
    <t>Frecuencia de medición</t>
  </si>
  <si>
    <t>Unidad de medida</t>
  </si>
  <si>
    <t>Meta programada en 2018</t>
  </si>
  <si>
    <t>Avance en 2018</t>
  </si>
  <si>
    <t>Avance con respecto a la meta en 2018 (Avance/ Meta)</t>
  </si>
  <si>
    <t>Meta programada para el ejercicio anterior (2017)</t>
  </si>
  <si>
    <t>Avance en ejercicio anterior (2017)</t>
  </si>
  <si>
    <t>Avance con respecto a la meta en ejercicio anterior (2017) (Avance/ Meta)</t>
  </si>
  <si>
    <t>Medios de verificación (fuentes de información)</t>
  </si>
  <si>
    <t>Justificación del avance con respecto a la meta (explicar por qué se cumplieron o no las metas)</t>
  </si>
  <si>
    <t>Indicadores MIR Federal</t>
  </si>
  <si>
    <t xml:space="preserve">Fin </t>
  </si>
  <si>
    <t xml:space="preserve">Propósito </t>
  </si>
  <si>
    <t xml:space="preserve">Componentes </t>
  </si>
  <si>
    <t xml:space="preserve">Actividades </t>
  </si>
  <si>
    <t>Indicadores Estatales</t>
  </si>
  <si>
    <t>Indicadores Institucionales</t>
  </si>
  <si>
    <t>Apartado1. Análisis Procedimental (Administrativo): Estructura de la coordinación del Fondo</t>
  </si>
  <si>
    <r>
      <t>Anexo 2. Análisis integral: Efectividad de la Coordinación.</t>
    </r>
    <r>
      <rPr>
        <sz val="12"/>
        <color theme="1"/>
        <rFont val="Verdana"/>
        <family val="2"/>
      </rPr>
      <t xml:space="preserve"> </t>
    </r>
    <r>
      <rPr>
        <i/>
        <sz val="12"/>
        <color theme="1"/>
        <rFont val="Verdana"/>
        <family val="2"/>
      </rPr>
      <t>Llenado por la ITI.</t>
    </r>
  </si>
  <si>
    <r>
      <t xml:space="preserve">Anexo 6. Concurrencia de recursos. </t>
    </r>
    <r>
      <rPr>
        <i/>
        <sz val="12"/>
        <color theme="1"/>
        <rFont val="Verdana"/>
        <family val="2"/>
      </rPr>
      <t>Llenado por la Ejecutora</t>
    </r>
    <r>
      <rPr>
        <sz val="12"/>
        <color theme="1"/>
        <rFont val="Verdana"/>
        <family val="2"/>
      </rPr>
      <t>.</t>
    </r>
  </si>
  <si>
    <r>
      <t xml:space="preserve">Anexo 7. Indicadores. </t>
    </r>
    <r>
      <rPr>
        <i/>
        <sz val="12"/>
        <color theme="1"/>
        <rFont val="Verdana"/>
        <family val="2"/>
      </rPr>
      <t>Llenado por la Ejecutora.</t>
    </r>
  </si>
  <si>
    <t>1.- ¿Cuáles son los factores, los actores y las actividades y/o acciones críticas, es decir, imprescindibles para la coordinación, de acuerdo con las funciones que señala la LCF?</t>
  </si>
  <si>
    <t>2.- ¿Las atribuciones y acciones de cada actor están claramente definidas y acotadas? En caso afirmativo, justificar, señalando ¿cuáles son las atribuciones y acciones de cada actor, y dónde están definidas? En caso negativo, ¿se identifican vacíos, es decir, existen atribuciones o acciones en las que no está claramente definido el actor responsable?</t>
  </si>
  <si>
    <t>3.- ¿Los actores cuentan con los recursos (humanos, materiales y financieros) suficientes para realizar las acciones que están en sus atribuciones? En caso afirmativo, explique, ¿Con qué recursos cuenta cada actor? En caso negativo, ¿Qué recursos hacen falta para que puedan cumplir sus atribuciones? Detalle ampliamente.</t>
  </si>
  <si>
    <t xml:space="preserve">5.- ¿Cómo se articulan las acciones de los actores? ¿La articulación es la adecuada para lograr la coordinación delimitada en la normatividad? En caso afirmativo, explique; en caso negativo, indicar la ausencia de articulación que se identifique. </t>
  </si>
  <si>
    <t>6.- ¿Cuáles son los mecanismos de supervisión y seguimiento del fondo? ¿Quiénes son los responsables de estos mecanismos de acuerdo con la normatividad aplicable? ¿Cuál es su función? Cuando existen más de uno, se deben señalar los responsables y las funciones de cada uno de ellos. Además Detallar ampliamente cómo y quién da la supervisión y seguimiento del fondo en la Ejecutora, Estado y Federación.</t>
  </si>
  <si>
    <t>7.- ¿Cuáles son los flujos de información entre los diferentes actores, es decir, entre qué actores se comparte información? ¿Qué información se comparte y para qué fines?</t>
  </si>
  <si>
    <t>11.- ¿Tiene coordinación o comunicación con las otras dependencias Ejecutoras del Fondo (IEEV y DIF)? Explique cómo y para qué.</t>
  </si>
  <si>
    <t>1.- ¿Cuáles son las fuentes de información empleadas para la integración de los componentes de la fórmula de educación básica, media superior y superior? ¿Cómo es el proceso de validación de dicha información y qué actores participan en su validación? Explicar por nivel educativo.</t>
  </si>
  <si>
    <t>2.- ¿Qué criterios y variables se emplearon para determinar los planteles y montos dentro del listado de proyectos de la INFE aplicados a la potenciación de recursos del FAM? ¿Cómo fue el proceso de validación del listado de proyectos de la INFE con el Estado? Explicar por nivel educativo.</t>
  </si>
  <si>
    <t>3.- ¿Cómo la potenciación de los recursos afecta o modifica la distribución, planeación, administración y ejercicio del fondo en el corto y mediano plazo? En caso de que existan diferencias en el proceso por nivel educativo, explicar de manera desagregada para cada uno.</t>
  </si>
  <si>
    <t>4.- ¿Existe un proceso de identificación de necesidades de INFE el Estado? En caso afirmativo, justificar, ¿cómo es el proceso? ¿Qué actores están involucrados (SEP, INIFED, UV, IEEV, entre otros)? ¿Cómo se integran las necesidades? En caso de que existan diferencias en el proceso por nivel educativo, explicar de manera desagregada para cada uno. Si no existe el proceso de INFE en el estado ¿Cuenta con alguno similar? Explique.</t>
  </si>
  <si>
    <t>5.- ¿Cómo es el proceso de programación y planeación de proyectos? En particular ¿qué actores están involucrados y que función desempeña cada uno? En caso de que existan diferencias en el proceso por nivel educativo, explicar de manera desagregada para cada uno.</t>
  </si>
  <si>
    <t>2.- ¿Cómo es el proceso de revisión y retroalimentación del INIFED a los instrumentos para la planeación, programación, operación y seguimiento de los proyectos operados por la Ejecutora? ¿Quiénes participan? ¿La revisión y retroalimentación es oportuna, es decir, es entregada en tiempo y forma para su integración por parte de la Ejecutora? Explique ampliamente.</t>
  </si>
  <si>
    <t>3.- ¿Cómo es el proceso de diseño de la MIR federal del fondo? En específico ¿Qué actores participan en el diseño? ¿Cuál es el grado de involucramiento en el diseño de indicadores de los enlaces en el Estado? ¿Cuenta con indicadores estatales del fondo? Explique ampliamente.</t>
  </si>
  <si>
    <t>4.- ¿Existe un proceso de actualización y ajuste de metas de la MIR federal del fondo? En caso afirmativo, explicar ¿cómo es el proceso y quiénes están involucrados? De existir indicadores  estatales ¿Existe un proceso de actualización o ajuste de metas del fondo? Explique.</t>
  </si>
  <si>
    <t>5.- ¿La captura del avance de los indicadores de la MIR federal del fondo se realiza en tiempo y forma? En caso negativo, ¿cuáles son las dificultades o limitaciones que impiden su cumplimiento? De existir indicadores  estatales ¿La captura del avance se realiza en tiempo y forma? Explique ampliamente.</t>
  </si>
  <si>
    <t>6.- ¿Existe interconexión entre los sistemas para la supervisión y seguimiento de las distintas instancias y dependencias? En caso afirmativo, ¿Cuáles sistemas están interconectados y cómo? ¿Qué información comparten? ¿Existen mecanismos definidos para verificar la calidad y consistencia de la información compartida en los sistemas? En específico ¿Existe algún proceso para detectar deficiencias en la información compartida?</t>
  </si>
  <si>
    <t>8.- ¿Cuáles son los mecanismos para atender las necesidades de información, asesoría y capacitación de los enlaces en la Ejecutora? En particular, ¿qué tipo de asesoría y/o capacitación solicitan los enlaces más frecuentemente? ¿Las capacitaciones y asesorías atienden las necesidades de los enlaces? En caso afirmativo, justificar, en caso negativo, ¿qué aspectos no son atendidos y por qué?</t>
  </si>
  <si>
    <t>9.- En 2018, ¿Utilizó el Sistema de Recursos Federales Transferidos (SRFT) para reportar su información o el Sistema de Formato Único (SFU)? De utilizar el SRFT o SF, ¿presentaron problemas en alguno de sus apartados? ¿Cómo los resolvió? ¿Cuenta con un enlace en la SHCP para este tema? Especificar quien es.</t>
  </si>
  <si>
    <t>10.- ¿Cuáles son los mecanismos para atender las necesidades de información, asesoría y capacitación de los enlaces estatales? En particular, ¿Qué tipo de asesoría y/o capacitación necesitan los enlace estatales? ¿Las capacitaciones y asesorías atienden las necesidades que los enlaces requieren o necesitan? En caso afirmativo, justificar, en caso negativo, ¿Qué aspectos no son atendidos y por qué?</t>
  </si>
  <si>
    <t>11.- ¿La federación o el Estado lo capacitaron para la utilización del Sistema de Recursos Federales Transferidos (SRFT)? ¿Ha recibido capacitación del SFU? ¿Quién, cuando, como y donde se dio la capacitación?</t>
  </si>
  <si>
    <t>12.- ¿Existe coordinación entre la dependencia federal que coordina el fondo y los enlaces estatales en los procesos de evaluación? ¿Cuántas evaluaciones del fondo se han coordinado con los enlaces estatales? ¿Qué tipo de hallazgos y recomendaciones se derivan de estas evaluaciones? Explicar si se da seguimiento a dichas recomendaciones. ¿En el Estado quien coordina la evaluación del fondo? ¿Cuántas evaluaciones se han realizado en el Estado del fondo? ¿Qué tipo de hallazgos y recomendaciones se derivan de estas evaluaciones? Explicar si se da y quien realiza el seguimiento a dichas recomendaciones.</t>
  </si>
  <si>
    <t>13.- ¿Cuáles son las dificultades para el seguimiento de los recursos del fondo cuando existe concurrencia? ¿Qué mecanismos se tienen para reportar y verificar la concurrencia de las fuentes de financiamiento para pago de proyectos del FAM?</t>
  </si>
  <si>
    <t>14.- ¿Cómo y quién le da seguimiento al ejercicio y resultados de los recursos aplicados a la potenciación de recursos del FAM?</t>
  </si>
  <si>
    <t xml:space="preserve">1.- ¿Las disposiciones vigentes para la integración y la distribución son consistentes con los objetivos del fondo y el Ramo? En caso afirmativo, justificar, en caso negativo, ¿qué inconsistencias se identifican y cómo podrían solventarse? </t>
  </si>
  <si>
    <t>3.- En 2018, ¿Cuál fue el presupuesto autorizado, modificado, ejercido y devengado del Fondo en el Estado por la Ejecutora?</t>
  </si>
  <si>
    <t>5.- ¿La determinación de las disposiciones para la integración, la distribución y la administración permite incorporar prioridades y necesidades locales? En caso afirmativo, ¿cómo se identifican e integran las prioridades y necesidades locales? ¿Cómo se incorporan en las disposiciones?</t>
  </si>
  <si>
    <t>7.- ¿Cómo los cambios en las disposiciones para la distribución, la integración y la administración han contribuido a los objetivos del fondo, y a los objetivos de redistribución y equidad del Ramo? En particular, ¿cómo la potenciación de los recursos del FAM contribuye a estos objetivos?</t>
  </si>
  <si>
    <t>12.- ¿Los mecanismos de supervisión y seguimiento funcionan como una fuente de información y retroalimentación a nivel central y para los enlaces en el Estado? En caso afirmativo, justificar, ¿qué información se utiliza y cómo se integra?, ¿qué usos se da a la información? ¿Quiénes son los principales usuarios? En caso negativo, justificar, ¿por qué no funcionan? ¿Qué mejoras se podrían implementar para que sirven para la retroalimentación?</t>
  </si>
  <si>
    <t>13.- En el caso del SFU o SRFT ¿cómo se puede mejorar la información que se reporta en el sistema y los mecanismos para su validación? ¿Qué información sustantiva no se incluye en dicho sistema y cuáles son las razones para ello? Se debe valorar la calidad de la información disponible en el SFU para la toma de decisiones y el seguimiento de los recursos.</t>
  </si>
  <si>
    <t>2. Análisis sustantivo: Correspondencia entre la estructura de la coordinación y los objetivos del Ramo 33 y del FAM</t>
  </si>
  <si>
    <t>Dependencia/ Instancia</t>
  </si>
  <si>
    <t>Información generada
(iv)</t>
  </si>
  <si>
    <t>Valoración general de la función
(v)</t>
  </si>
  <si>
    <t>Valoración general coordinación del FAM: Infraestructura Educativa.</t>
  </si>
  <si>
    <t>Nivel de priorización (Alto, Medio, o Bajo)</t>
  </si>
  <si>
    <t>Tabla 1. Presupuesto del FAM Infraestructura Educativa en 2018 por Capítulo de Gasto</t>
  </si>
  <si>
    <t>Tabla 2. Presupuesto del FAM Infraestructura Educativa en 2018 por Unidades Administrativas.</t>
  </si>
  <si>
    <t>Tabla 3. Presupuesto ejercido del FAM Infraestructura Educativa en 2018 por Distribución Geográfica.</t>
  </si>
  <si>
    <t>Nombre de Proyecto, Actividad, Programa, Acción, etc.</t>
  </si>
  <si>
    <t>Ubicación</t>
  </si>
  <si>
    <t>Presupuesto</t>
  </si>
  <si>
    <t>Municipio</t>
  </si>
  <si>
    <t>Localidad</t>
  </si>
  <si>
    <t>Ejercido/
Modificado</t>
  </si>
  <si>
    <t>Institución, Plantel o Escuela</t>
  </si>
  <si>
    <t>FAM Infraestructura Educativa</t>
  </si>
  <si>
    <t>4.- ¿Cómo se designan los Enlaces de la Ejecutora con el Estado y la Federación y qué características tienen estos enlaces (por ejemplo, dependencias a la que pertenecen, cargos o puestos que desempeñan, entre otras)? Cuando existe más de un enlace en la Ejecutora o  el Estado, se deben señalar las funciones de cada uno de ellos.</t>
  </si>
  <si>
    <t>9.- ¿Tiene relación directa con la federación ejemplo; SHCP, SEP Federal, entre otros? De ser afirmativo especificar con quién y describir cómo y para que se da esta vinculación.</t>
  </si>
  <si>
    <t>10.- ¿En el Estado se tiene coordinación interinstitucional con alguna otra Dependencia, Entidad u Organismo Autónomo? De ser afirmativo describir con quien y para que se coordinan.</t>
  </si>
  <si>
    <t>1.- ¿Qué información es requerida a la Dependencia, Entidad u Organismo para supervisión y seguimiento? ¿Quién la solicita? ¿Cómo se solicita, integra y valida la información? ¿La información es entregada en tiempo y forma? ¿Cómo se utiliza esta información? Explique ampliamente.</t>
  </si>
  <si>
    <t xml:space="preserve">7.- ¿Qué información se valida en el Sistema de Formato Único (SFU), cuáles son los mecanismos de validación y qué actores están involucrados en dicho proceso? ¿Los responsables de la validación de la información son los mismos que validan la información que se incluye en el resto de los sistemas informáticos que son relevantes para el seguimiento del Fondo? </t>
  </si>
  <si>
    <t>6.- ¿Las disposiciones para la integración y la distribución se adecuan a la información generada por otras instancias y dependencias y/o por el Estado? En caso afirmativo, justificar, ¿qué información se utiliza y cómo se ha incorporado la información? En caso negativo, ¿qué información sería relevante considerar en la adecuación de las disposiciones que contribuya a los objetivos de equidad y redistribución del Fondo?</t>
  </si>
  <si>
    <t>8.- ¿Las disposiciones para la integración, la distribución, la administración y el ejercicio son claras y suficientes para las Ejecutoras cumplan con sus atribuciones en el marco de los objetivos del Fondo? ¿Qué elementos específicos han favorecido o afectado la gestión y el ejercicio del Fondo?</t>
  </si>
  <si>
    <t>9.- ¿Existe consistencia entre los objetivos y destinos del Fondo definido en el marco normativo y los objetivos a nivel de fin y propósito de la MIR Federal? En caso afirmativo, justificar, en caso negativo, ¿qué inconsistencias se identifican y cómo podrían solventarse? Explique el fin y propósito de la MIR federal y reporte la meta, logro, % de avance y justificaciones 2018.</t>
  </si>
  <si>
    <t>11.- ¿Qué elementos de los mecanismos de supervisión y seguimiento del Fondo contribuyen a la rendición de cuentas y transparencia? En particular, ¿los instrumentos diseñados para el reporte del ejercicio, destino y resultados del Fondo permiten dar cuenta de los resultados específicos del fondo en el Estado? En caso afirmativo, justificar, en caso negativo, ¿qué elementos se podrían modificar o adecuar para que los instrumentos permitan dar cuenta de los resultados específicos del Fondo?</t>
  </si>
  <si>
    <t>14.- ¿Con qué información cuenta la Ejecutora del Fondo para analizar la concurrencia de recursos y con ello contribuir a la mejorar del fondo y la toma decisiones?</t>
  </si>
  <si>
    <t xml:space="preserve">2.- ¿Cuáles elementos de los criterios de integración y distribución se vinculan a los objetivos de redistribución y equidad del gasto? ¿Cuánto del presupuesto del Fondo se distribuye bajo estos criterios? Analizar para cada nivel educativo. </t>
  </si>
  <si>
    <t>4.- Del presupuesto 2018, describa los resultados, bienes, servicios, obras etc., que se realizaron con esos recursos del Fondo.</t>
  </si>
  <si>
    <t>10.- ¿Los indicadores de la MIR Federal del Fondo en su conjunto son relevantes  (la relevancia, se refiere a que deben reflejar la importancia del logro del objetivo y proveer información sobre lo que se busca medir del mismo) para dar seguimiento y monitorear al Fondo en el Estado? En caso afirmativo, justificar, en caso negativo, ¿qué elementos son necesarios incorporar, modificar o eliminar? Anexe MIR federal 2018.</t>
  </si>
  <si>
    <t>Presupuesto ejercido en [año fiscal evaluado] de la fuente de financiamiento por capítulo de gasto (II)</t>
  </si>
  <si>
    <t>Fuente de Financiamiento (I)</t>
  </si>
  <si>
    <t>Otros recursos
específique</t>
  </si>
  <si>
    <t>Total (a + b + c)</t>
  </si>
  <si>
    <t>Nota: Agregar cuantos capítulos le apliquen.</t>
  </si>
  <si>
    <t>Bitácora de trabajo.</t>
  </si>
  <si>
    <t>Dependencia, entidad u organismo autónomo</t>
  </si>
  <si>
    <t>Orden de gobierno (estatal y/o municipal)</t>
  </si>
  <si>
    <t>Fecha</t>
  </si>
  <si>
    <t>Entrevistador (es)</t>
  </si>
  <si>
    <t>Entrevistado (s) (cargo (s) o puesto)</t>
  </si>
  <si>
    <t>Instrumento empleado</t>
  </si>
  <si>
    <t>Duración de la entrevista</t>
  </si>
  <si>
    <t xml:space="preserve">Observaciones </t>
  </si>
  <si>
    <t>Nota: Agregara filas como sean necesarias.</t>
  </si>
  <si>
    <t>Tabla 4. Presupuesto ejercido del FAM Infraestructura Educativa en 2018 por Distribución Geográfica</t>
  </si>
  <si>
    <t>https://www.dof.gob.mx/nota_detalle.php?codigo=5549287&amp;fecha=31/01/2019</t>
  </si>
  <si>
    <t>https://www.gob.mx/cms/uploads/attachment/file/337935/GU_A_DE_OPERACI_N_FAM_UNIVERSIDADES_P_BLICAS_2018.pdf</t>
  </si>
  <si>
    <t>https://www.transparenciapresupuestaria.gob.mx/es/PTP/RFT</t>
  </si>
  <si>
    <t xml:space="preserve">MONTO FAM 2019 1/
4,517,104,960.00
Proporción para UPES, UPEAS y UUII
0.509246
Proporción para Universidades Tecnológicas y Politécnicas
0.366816
Proporción para Institutos Tecnológicos
0.123938
Proporción para UPES y UPEAS con respecto al total para UPES, UPEAS , UUII
0.982036
Proporción para UUII con respecto al total para UPES, UPEAS y UUII
0.017964
1/ Publicado en el Diario Oficial de la Federación el 21 de enero de 2019.
 </t>
  </si>
  <si>
    <t>https://www.finanzaspublicas.hacienda.gob.mx/es/Finanzas_Publicas/Informes_al_Congreso_de_la_Union</t>
  </si>
  <si>
    <t>http://www.dfi.ses.sep.gob.mx/FAM/Objetivo_FAM.html</t>
  </si>
  <si>
    <t>Sí, todo el proceso de planeación contenido en el Programa de Fortalecimiento de la Calidad Educativa (PFCE) que convoca la SEP, los reportes mensuales de avances físicos y financieros así como los documentos del PAE se encuentran publicados en la página de la Dirección de Planeación Institucional. 
La información referente al Programa Anual de Ejecución de Obras y Mantenimiento, los procesos de licitaciones y concursos, los contratos de obra y los reportes semestrales, se encuentran publicados en la página de la Dirección de Proyectos, Construcciones y Mantenimiento. 
La captura de avances físicos y financieros en el portal de Recursos Federales Transferidos (RFT) de la SHCP se publica en la página de Transparencia Institucional.</t>
  </si>
  <si>
    <t>No. Para el manejo y reporte del Sistema de Recursos Federales Transferidos se consultaron las guías de usuario y tutoriales de la página electrónica de la Secretaría de Hacienda y Crédito Público, se siguieron los webinar de preguntas y existió coordinación a través de correo electrónico con el enlace del Fondo de la SEFIPLAN. Las dudas para la operación del sistema se realizaron a  través del correo electrónico de la SHCP de la mesa de ayuda que pusieron a disposición</t>
  </si>
  <si>
    <t>Una vez que se conoce los resultados de una auditoría, la Dirección de Contabilidad como enlace institucional los notifica a las áreas correspondientes para dar atención en los términos establecidos.
Adicionalmente, la Secretaría de Desarrollo Institucional ha realizado un seguimiento de atención a recomendaciones y observaciones de auditorías practicadas a las obras realizadas por la DPCyM de todos los fondos y programas presupuestarios, incluyendo el FAM.</t>
  </si>
  <si>
    <t>Sí, la Universidad cuenta con un Código de Ética y sí es del conocimiento de las áreas que manejan recursos FAM.</t>
  </si>
  <si>
    <t>https://www.uv.mx/legislacion/files/2016/12/Codigo-de-Etica-UV.pdf</t>
  </si>
  <si>
    <t>Sí, existe coordinación institucional entre la Dirección de Planeación Institucional que es el enlace de la Universidad Veracruzana con la SEP, la Dirección de Proyectos, Construcciones y Mantenimiento que realiza la programación y ejecución de las obras y presenta los informes de avances físicos a las diversas instancias, así como la Dirección General de Recursos Financieros, quien autoriza el ejercicio, efectúa los pagos y emite los informes financieros y presupuestales.</t>
  </si>
  <si>
    <t>http://www.uv.mx/planeacioninstitucional/files/2017/08/16_Anexo_XVI_Guia_FAM.docx</t>
  </si>
  <si>
    <t>No le aplica a la Universidad</t>
  </si>
  <si>
    <t>Como resultado del proceso de mejora del ejercicio 2017 la Universidad a partir del análisis de las Matrices de Indicadores Federales y Estatales, agregó indicadores a nivel de componente en la MIR de este Fondo de la Universidad.</t>
  </si>
  <si>
    <t>https://www.uv.mx/planeacioninstitucional/files/2018/05/Asignacion-FAM-2018-WEB.pdf</t>
  </si>
  <si>
    <t xml:space="preserve">Fortalezas en la operación del Fondo:
a) Atención a las necesidades detectadas en los diferentes Programas Educativos (PE) que participan en el proceso de planeación estratégica académica y de la gestión institucional del PFCE.
b) Se cuenta con lineamientos establecidos para la planeación, gestión, control y rendición de cuentas de los programas federales autorizados en la Institución.
c) La Universidad cuenta con una Dirección específica y dedicada para la administración y seguimiento  de la realización de las actividades de obras relacionadas con el fondo.
d) Personal con amplia experiencia y capacitado en la operación de los recursos asignados a este fondo. 
</t>
  </si>
  <si>
    <t>Debilidades en la operación del Fondo
a) Incumplimiento de los objetivos, metas y acciones del programa de obras derivado del desfase en la autorización y ministración de los recursos.
b) Compleja gestoría de pago de recursos por condiciones normativas entre el Gobierno del Estado y la Universidad.</t>
  </si>
  <si>
    <t>Amenazas en la operación del Fondo
a) Obtención de recursos insuficientes que le impidan proporcionar los servicios educativos de calidad a la población objetivo (alumnos -académicos).
b) No atender necesidades de nuevos espacios físicos educativos y mantenimiento de los mismos.
c) Limitante en el llenado de los formatos del sistema de formato único de la Secretaría de Hacienda y Crédito Público (PASH), en virtud de que el ejercicio del recurso no se ve reflejado en el año fiscal siguiente cuando efectivamente se ejerció.
d) Posible subejercicio y devolución de recursos de acuerdo al principio de anualidad,  si este no fuera ministrado en tiempo y forma.</t>
  </si>
  <si>
    <t>FAM REGULAR (*)</t>
  </si>
  <si>
    <t>FAM REMANENTES</t>
  </si>
  <si>
    <t>FAM RENDIMIENTOS (*)</t>
  </si>
  <si>
    <t>OBRA PÚBLICA EN BIENES PROPIOS</t>
  </si>
  <si>
    <t>FAM REGULAR</t>
  </si>
  <si>
    <t>Universidad Veracruzana</t>
  </si>
  <si>
    <t>FAM RENDIMIENTOS</t>
  </si>
  <si>
    <t>FAM  (Regular, Remanentes y Rendimientos)</t>
  </si>
  <si>
    <t>Región Xalapa</t>
  </si>
  <si>
    <t>Región Veracruz-Boca del Río</t>
  </si>
  <si>
    <t>Región Orizaba-Córdoba</t>
  </si>
  <si>
    <t>Región Poza Rica-Tuxpan</t>
  </si>
  <si>
    <t>Región Coatzacoalcos-Minatitlán</t>
  </si>
  <si>
    <t>Programa Anual de Mantenimiento Institucional</t>
  </si>
  <si>
    <t>XALAPA</t>
  </si>
  <si>
    <t>UNID ACAD INGENIERIA Y CS QUIMICAS</t>
  </si>
  <si>
    <t>Construcción de Edificio de Aulas</t>
  </si>
  <si>
    <t>ESC ESTUDIANTES EXTRANJEROS</t>
  </si>
  <si>
    <t>RECTORIA</t>
  </si>
  <si>
    <t>Ampliación de la Dirección General de Vinculación</t>
  </si>
  <si>
    <t>DIR GENERAL DE VINCULACION</t>
  </si>
  <si>
    <t>Construcción de Cisternas y Planta de tratamiento de Aguas, Programa Anual de Mantenimiento Institucional, 1a. Etapa Muro de Contención y Escaleras</t>
  </si>
  <si>
    <t>DIR GRAL INVESTIGACIONES</t>
  </si>
  <si>
    <t>Rehabilitación Casa del Lago</t>
  </si>
  <si>
    <t>DIR GENERAL DE DIFUSION CULTURAL</t>
  </si>
  <si>
    <t>VERACRUZ</t>
  </si>
  <si>
    <t>BOCA DEL RÍO</t>
  </si>
  <si>
    <t>Conclusión de Laboratorio, Aula, Centro de Cómputo y Cubículos</t>
  </si>
  <si>
    <t>INST MEDICINA FORENSE</t>
  </si>
  <si>
    <t>Programa Anual de Mantenimiento Institucional, Mantenimiento de la Barda en Vicerectoría Veracruz</t>
  </si>
  <si>
    <t>UNID SERV BIBLIOTECARIOS USBI VER</t>
  </si>
  <si>
    <t>CÓRDOBA</t>
  </si>
  <si>
    <t>Conectividad, Voz y Datos, Trabajos en el Edificio de Talleres</t>
  </si>
  <si>
    <t>IXTACZOQUITLÁN</t>
  </si>
  <si>
    <t>UNID SERV. BIBLIOT. USBI IXTACZOQ.</t>
  </si>
  <si>
    <t>POZA RICA</t>
  </si>
  <si>
    <t>TUXPAN</t>
  </si>
  <si>
    <t>Programa Anual de Mantenimiento Institucional, Construcción de Aulas, Sanitarios y Escalera</t>
  </si>
  <si>
    <t>COATZACOALCOS</t>
  </si>
  <si>
    <t>Módulo de Salud Campus Coatzacoalcos</t>
  </si>
  <si>
    <t>VICE RECTORIA</t>
  </si>
  <si>
    <t>MECAYAPAN</t>
  </si>
  <si>
    <t>HUAZUNTLÁN</t>
  </si>
  <si>
    <t>UVI HUAZUNTLAN</t>
  </si>
  <si>
    <t>DGESU</t>
  </si>
  <si>
    <t>SEP</t>
  </si>
  <si>
    <t xml:space="preserve">Normativo </t>
  </si>
  <si>
    <t>UV</t>
  </si>
  <si>
    <t>Normativos</t>
  </si>
  <si>
    <t>Guías</t>
  </si>
  <si>
    <t>Convocatoria y normas de participación</t>
  </si>
  <si>
    <t>Dirección de Planeación Institucional</t>
  </si>
  <si>
    <t>Estatal autónomo</t>
  </si>
  <si>
    <t>Estadísticas e indicadores</t>
  </si>
  <si>
    <t>Proyectos PFCE y FAM</t>
  </si>
  <si>
    <t>Requerimientos de infraestructura</t>
  </si>
  <si>
    <t>Análisis de proyectos y propuesta de distribución de recursos FAM para las Entidades Federativas</t>
  </si>
  <si>
    <t>Proyectos presentados por las UPEAS</t>
  </si>
  <si>
    <t>Asignación de recursos FAM</t>
  </si>
  <si>
    <t>Dirección de Inversión Pública</t>
  </si>
  <si>
    <t>Gobierno del Estado</t>
  </si>
  <si>
    <t>SEFIPLAN</t>
  </si>
  <si>
    <t>Recibir  y autoriza programación FAM</t>
  </si>
  <si>
    <t>Normativo y administrativo</t>
  </si>
  <si>
    <t>Formatos de programación OEDProg y POA</t>
  </si>
  <si>
    <t xml:space="preserve">Autorización del programa </t>
  </si>
  <si>
    <t>Oficio de autorización y validación</t>
  </si>
  <si>
    <t>Genera formatos y envía a SEFIPLAN formatos de programación y el POA</t>
  </si>
  <si>
    <t>Transferencia de recursos</t>
  </si>
  <si>
    <t>Administrativas y normativas</t>
  </si>
  <si>
    <t>Recursos transferidos</t>
  </si>
  <si>
    <t>Planear, proyectar y desarrollar obras universitarias</t>
  </si>
  <si>
    <t xml:space="preserve">Obras realizadas </t>
  </si>
  <si>
    <t>Documentos administrativos y expedientes de obras</t>
  </si>
  <si>
    <t xml:space="preserve">1.- Al interior de la universidad hace falta un mecanismo que permita identificar prioridades en la atención de requerimientos de obras ligado a la calidad educativa.
2.- En la UV no se cuenta con recursos adicionales al fondo para la contratación de empresas que realicen los proyectos ejecutivos para las obras y los recursos del FAM no permiten pagar la contratación de proyectos ejecutivos.
3.- Los proyectos ejecutivos para obras requieren de mucho tiempo para su realización.
</t>
  </si>
  <si>
    <t>1.- El personal encargado de desarrollar proyectos ejecutivos para las obras del FAM no es suficiente para dar respuesta a los requerimientos de obra de manera oportuna.</t>
  </si>
  <si>
    <t xml:space="preserve">1. No se conocen los criterios que aplica la SEP para distribuir los recursos entre las UPEAS, puesto que no son necesariamente proporcionales a la dimensión de la matrícula. 
</t>
  </si>
  <si>
    <t>1.- No atender todos los requerimientos de infraestructura.</t>
  </si>
  <si>
    <t>Atendidos</t>
  </si>
  <si>
    <t>Medio</t>
  </si>
  <si>
    <t>Atendido</t>
  </si>
  <si>
    <t>1.- El procedimiento está elaborado y autorizado, fue basado en la normatividad del FAM y sólo hace falta aplicarse, una vez capacitado el personal podrá implementarse sin ningún problema.</t>
  </si>
  <si>
    <t>1.- Auditoría al seguimiento del procedimiento</t>
  </si>
  <si>
    <t>1.- Se elaboró un procedimiento con diagramas de flujo  fue basado en la normatividad del FAM y sólo hace falta aplicarse, una vez capacitado el personal podrá implementarse sin ningún problema.</t>
  </si>
  <si>
    <t>Alto</t>
  </si>
  <si>
    <t>1.- Considerando que en el procedimiento diseñado para el ejercicio de los recursos, fue incluida la actividad de evaluación, la Universidad puede implantarlo con relativa facilidad, siempre y cuando cuente con una de dos opciones: 1, recursos financieros o 2, mediante la labor de alguna entidad de investigación propia de la institución.</t>
  </si>
  <si>
    <t>1.- Contar con un seguimiento en la mejora del ejercicio del FAM que permita corregir efectos que impacten negativamente.</t>
  </si>
  <si>
    <t>1.- Seguimiento a la evaluación externa.</t>
  </si>
  <si>
    <t xml:space="preserve">Medio </t>
  </si>
  <si>
    <t xml:space="preserve">Atendido </t>
  </si>
  <si>
    <t>No requiere</t>
  </si>
  <si>
    <t>1.- Se diseño un indicador que permite medir los resultados del fondo, ya se cuenta con el indicador.</t>
  </si>
  <si>
    <t xml:space="preserve">1.- Los recursos generalmente asignados no son suficientes para que la Universidad dé respuesta a todos su requerimientos de infraestructura educativa. </t>
  </si>
  <si>
    <t>1.- Los recursos FAM no permiten gastos operativos para su administración y la institución se hace cargo de esos gastos.</t>
  </si>
  <si>
    <t>1.- La asignación de recursos a la UV permite    en gran parte la atención de requerimientos de infraestructura educativa.</t>
  </si>
  <si>
    <t>Oportunidades en la operación del Fondo
a) Lograr el mayor número de recursos y su adecuada gestión.
b) Aplicarlos en tiempo y forma durante el ejercicio fiscal.
c) Hacer efectivo el principio de anualidad para poder llevar a cabo la programación, proceso de adjudicación y  ejecución de las obras.
d) Recibir en una sola exhibición la totalidad de los recursos autorizados, con el propósito de poder planear y llevar a cabo los procesos de contratación así como el control del Fondo con lo cual se eliminaría la diversidad de conceptos adicionales al Fondo, tales como Remanente, Rendimientos Financieros y Remanentes Rendimientos Financieros.</t>
  </si>
  <si>
    <t xml:space="preserve">Dirección de Proyectos Construcciones y Mantenimiento </t>
  </si>
  <si>
    <t>Administración de su patrimonio</t>
  </si>
  <si>
    <t xml:space="preserve">Licitar obras, asignar contratos de obra, coordinar y </t>
  </si>
  <si>
    <t>Comité de evaluación del FAM</t>
  </si>
  <si>
    <t>Tabla de distribución de recursos FAM para la UPEAS</t>
  </si>
  <si>
    <t>Recursos humanos, materiales y TIC's</t>
  </si>
  <si>
    <t>Recursos humanos, materiales, equipos y TIC's</t>
  </si>
  <si>
    <t>VICE-RECTORIA VERACRUZ</t>
  </si>
  <si>
    <t xml:space="preserve">8.- En los años 2016, 2017 y 2018 ¿Se identifican cambios en la estructura organizativa del fondo? En caso afirmativo, ¿Qué tipo de cambios son; normativos, operativos, financieros, entre otros? ¿Los cambios de la Administración Pública Estatal de finales del 2015 y el de 2018  afectan la operación, coordinación y resultados del fondo? Por cada cambio identificado se debe señalar a qué función afecta y a qué actores involucra. </t>
  </si>
  <si>
    <t>Derivado de los programas de mejora del año 2018 se elaboraron 3 procedimientos referentes a Planeación, Programación-Presupuestación y Ejercicio-Transparencia, los cuales se encuentran publicados en el portal institucional.</t>
  </si>
  <si>
    <t xml:space="preserve">Nota: Agregar cuantos capítulos sean </t>
  </si>
  <si>
    <r>
      <t xml:space="preserve">Nota: Agregar tantos municipios se necesiten o niveles </t>
    </r>
    <r>
      <rPr>
        <b/>
        <sz val="8"/>
        <color rgb="FF000000"/>
        <rFont val="Verdana"/>
        <family val="2"/>
      </rPr>
      <t>escolares.</t>
    </r>
  </si>
  <si>
    <t xml:space="preserve">
1.- No contar con proyectos oportunos para concluir el ejercicio de los recursos en tiempo y forma.
2.- Al no terminar en tiempo y forma el ejercicio reintegrar recursos a la Tesorería de la Federación.
3.- Subejercicio de recursos
</t>
  </si>
  <si>
    <t xml:space="preserve">1.- Para la integración, la entidad normativa SEP  tiene reglas claras para formular los proyectos del FAM.
2.- La Universidad cuenta con las dependencias con alta capacidad para planear los proyectos del FAM.
3.- Existen suficientes documentos claros que guían la planeación de los proyectos FAM.
</t>
  </si>
  <si>
    <t xml:space="preserve">1.- La Universidad como entidad autónoma cuenta con capacidad legal, organizativa y administrativa  para administrar los recursos de FAM.
2.- La UV ha creado procedimientos que permiten la administración de los recursos del FAM con mayor claridad.
3.- La UV ha formulado y llevado a cabo cuatro proyectos de mejora para ejercer los recursos del FAM.
</t>
  </si>
  <si>
    <t xml:space="preserve">1.- La normativa estatal requiere una actualización para simplificar las gestiones en tiempo y forma. 
2.- Se requiere que la ministración de los recursos sea oportuna toda vez que en los inicios de obras es necesario contar con el recurso asignado.
3.- El personal técnico encargado de los procesos de contratación y ejecución de las obras apoyadas con el FAM es insuficiente y requieren de capacitación en la integración de expedientes unitarios de obra. 
</t>
  </si>
  <si>
    <t>1.- No concluir en tiempo y forma el ejercicio anual del FAM.
2.- Reintegración de recursos a la Tesorería de la Federación.
3.- Subejercicio de recursos.</t>
  </si>
  <si>
    <t xml:space="preserve">1.- La Universidad cuenta con una dependencia específica para la realización de todas sus obras financiadas bajo el esquema de cualquier programa presupuestario, la Dirección de Proyectos Construcciones y Mantenimiento.
2.- La Universidad cuenta con instrumentos normativos en materia de obras universitarias que permite ordenar el proceso de los ejercicios de los programas de obras.
3.- Existe en la UV un Comité de Obras.
</t>
  </si>
  <si>
    <t xml:space="preserve">1.- Existe la necesidad de contratar más personal profesional para apoyar los procesos de obras en el ejercicio del FAM.
2.- Para atender la legislación prevista para la responsabilidad administrativa vigente se requiere de personal profesional técnico con más capacidades, por ello se hace necesario capacitar al personal existente.
</t>
  </si>
  <si>
    <t xml:space="preserve">1.- Las condiciones normativas y económicas generales de la Universidad hace difícil la contratación de personal profesional adicional.
2.- El principio de anualidad aplicado en este fondo, no considera los 12 meses, complicando los tiempos para ejercer los recursos del FAM. 
</t>
  </si>
  <si>
    <t xml:space="preserve">1.- No concluir las obras en el ejercicio fiscal. 
2.- No atender a todas las entidades y/o dependencias por beneficiar de acuerdo a la programación.
3.- Observaciones y recomendaciones en procesos de fiscalización.
</t>
  </si>
  <si>
    <t xml:space="preserve">1.- La dependencia universitaria encargada de estas acciones cuenta con documentos normativos para la supervisión y seguimiento en el ejercicio del FAM.
2.- La dependencia universitaria encargada de la supervisión del ejercicio del FAM cuenta con personal profesional para esta labor.
</t>
  </si>
  <si>
    <t xml:space="preserve">1.-  Hace falta más personal profesional para la supervisión del ejercicio de obras apoyadas con el FAM.
2.- Es conveniente valorar una reingeniería organizacional en la dependencia encargada de la supervisión y seguimiento de obras para confirmar que se cumpla en tiempo y forma con los programas de obras de acuerdo a toda la normativa del FAM o cualquier otro programa presupuestario.
</t>
  </si>
  <si>
    <t xml:space="preserve">1.- Condiciones normativas y económicas que no permiten con facilidad aumentar la plantilla de profesionales en la supervisión.
2.- Falta de recursos para la contratación de empresas supervisoras.
3.- Impedimento legal para aplicar recursos del FAM en gastos de supervisión.
</t>
  </si>
  <si>
    <t xml:space="preserve">
1.- No alcanzar las metas planteadas en la planeación y programación de los recursos.
2.- Subejercicio y reintegro de recursos del FAM a la Tesorería de la Federación al no concluir metas.
3.- Observaciones y recomendaciones con responsabilidad en procesos de fiscalización.
</t>
  </si>
  <si>
    <t xml:space="preserve">1.-   Recursos humanos para capacitación en la implementación para la aplicación del procedimiento de Planeación.
2.- Disposición de profesionales en programación para realizar el proyecto ejecutivo de la base de datos.
</t>
  </si>
  <si>
    <t xml:space="preserve">1.- Realizar un diagnóstico de necesidades de infraestructura.
2.- Elaborar una base de datos oficiales disponibles en sistema.
</t>
  </si>
  <si>
    <t>Se ha atendido la recomendación y el aspecto susceptible de mejora con la creación de un procedimiento de planeación, así como un anteproyecto de una base de datos.</t>
  </si>
  <si>
    <t>Mayor precisión en diagnóstico de requerimientos de infraestructura para la realización del proyecto del FAM.</t>
  </si>
  <si>
    <t xml:space="preserve">1.- Auditoría al seguimiento del procedimiento.
2.- Avances de la realización del proyecto ejecutivo de la base de datos.
</t>
  </si>
  <si>
    <t>1.- Elaborar los criterios documentados para la distribución de las aportaciones del FAM al interior de la UV.</t>
  </si>
  <si>
    <t>1.- Recursos humanos para capacitación.  en la implementación para la aplicación del procedimiento de Planeación.</t>
  </si>
  <si>
    <t>1.- Mejor planeación y programación en la distribución de los recursos del FAM.</t>
  </si>
  <si>
    <t>1.- Contar con manuales actualizado con diagrama de flujo que describan los procesos clave en el FAM.</t>
  </si>
  <si>
    <t>1.- Personal técnico y administrativo  con mejores capacidades para la administración del FAM.</t>
  </si>
  <si>
    <t>1.- Recursos financieros para la contratación de evaluadores externos.</t>
  </si>
  <si>
    <t>1.- Evaluación externa.</t>
  </si>
  <si>
    <t>1.- Realizar los indicadores federales realizados y elaborar los indicadores necesarios.</t>
  </si>
  <si>
    <t>1.- Conocer con más claridad el impacto de las acciones de la Universidad en el ejercicio del FAM.</t>
  </si>
  <si>
    <t>1.- Aplicación del indicador.</t>
  </si>
  <si>
    <t>Porcentaje de estudiantes inscritos en programas educativos (PE) de 
licenciatura reconocidos por su calidad</t>
  </si>
  <si>
    <t xml:space="preserve">Trimestral  </t>
  </si>
  <si>
    <t>Porcentaje</t>
  </si>
  <si>
    <t>Porcentaje de planteles educativos atendidos a través del FAM</t>
  </si>
  <si>
    <t>Procentaje</t>
  </si>
  <si>
    <t>Porcentaje de recursos autorizados en relación a los gestionados</t>
  </si>
  <si>
    <t>Porcentaje de recursos ejercidos en relación a los autorizados</t>
  </si>
  <si>
    <t>Supervisar contratos de obra y entregar obras terminadas a usuarios</t>
  </si>
  <si>
    <t>Recursos humanos, materiales y TIC´s</t>
  </si>
  <si>
    <r>
      <t xml:space="preserve">Anexo 1. Análisis Procedimental: Estructura de la Coordinación del Fondo. </t>
    </r>
    <r>
      <rPr>
        <i/>
        <sz val="12"/>
        <color theme="1"/>
        <rFont val="Verdana"/>
        <family val="2"/>
      </rPr>
      <t>Llenado por la Ejecutor</t>
    </r>
    <r>
      <rPr>
        <sz val="12"/>
        <color theme="1"/>
        <rFont val="Verdana"/>
        <family val="2"/>
      </rPr>
      <t>.</t>
    </r>
  </si>
  <si>
    <t>Sí, con el IEEV para la ejecución del Programa de Escuelas al CIEN.</t>
  </si>
  <si>
    <t xml:space="preserve">La fuente de información que aplica la Universidad es la matrícula auditada y publicada en el Sistema 911. Que contempla entre otras: Programas Educativos, Numeralia Académica, Capacidad Física Instalada, etc. 
El Diario Oficial de la Federación da a conocer los componentes y las fuentes de información  dentro de la publicación de los calendarios de ministraciones del fondo a los estados. 
</t>
  </si>
  <si>
    <t>La Universidad desconoce este proceso, ya que corresponde a instancias del Ejecutivo Federal y Estatal.</t>
  </si>
  <si>
    <t xml:space="preserve">El INIFED publica de manera anual la Guía FAM para Universidades Públicas Estatales en las cuales se establece la normatividad aplicable para el ejercicio fiscal vigente, así como normas técnicas de construcción, lineamientos específicos y mecanismos de operación. En esta guía se establece que la DGESU es la instancia que revisa y valida los proyectos solicitados por las universidades para la construcción, rehabilitación y mantenimiento de su infraestructura.
</t>
  </si>
  <si>
    <t xml:space="preserve">
La Universidad Veracruzana no participa en este proceso.</t>
  </si>
  <si>
    <t xml:space="preserve">No hay interconexión, no obstante la Universidad Veracruzana cuenta con el Sistema Integral de Información Universitaria (SIIU) que registra la información financiera y presupuestal de inversiones al interior de la Universidad; toda esta información está conciliada y posteriormente revisada por los entes de fiscalización.
</t>
  </si>
  <si>
    <t>Sí, los tres primeros trimestres de 2018 se capturó la información en el Sistema de Formato Único (SFU) y no se presentó ningún problema en la captura. El 4o trimestre 2018 se capturó en el Sistema de Recursos Federales Transferidos (RFT) y debido a su implementación, se presentaron diversos problemas, por ejemplo: la información capturada en los trimestres anteriores no fue migrada y en algunos casos hubo que volver a capturarla. Los problemas se solucionaron a través de la mesa de ayuda que implementó la SHCP y a través de correo electrónico. La Universidad Veracruzana no cuenta con un enlace en específico en la SHCP pero el enlace es a través del Ing. Carlos Cober adscrito a la Dirección General de Inversión Pública de la SEFIPLAN.</t>
  </si>
  <si>
    <t>La UV no recibió capacitación directa para el manejo y reporte del Sistema de Recursos Federales Transferidos se consultaron las guías de usuario y tutoriales de la página electrónica de la Secretaría de Hacienda y Crédito Público, se siguieron los webinar de preguntas y existió coordinación a través de correo electrónico con el enlace del Fondo de la SEFIPLAN. Las dudas para la operación del sistema se consultaron a  través del correo electrónico de la SHCP de la mesa de ayuda.</t>
  </si>
  <si>
    <t>La Universidad Veracruzana no participa en este mecanismo debido a que el enlace estatal corresponde a la SEFIPLAN.</t>
  </si>
  <si>
    <t xml:space="preserve">No hubo concurrencia de recursos en el ejercicio 2018. </t>
  </si>
  <si>
    <t>INFE, INIFED y el IEEV. La INFE coordina los procesos de gestión con la Universidad Veracruzana a través del INIFED y su coordinación en el Estado de Veracruz y el IEEV.
En cuanto a la información del resultado de la aplicación de los recursos se informa a la DGESU.</t>
  </si>
  <si>
    <t xml:space="preserve">Sí son consistentes, ya que obedecen a las políticas públicas educativas y a los objetivos establecidos en el Plan Nacional de Desarrollo 2012-2018 en el apartado de educación y a los Programas Sectoriales de Educación </t>
  </si>
  <si>
    <t xml:space="preserve">La integración y distribución son acciones realizadas por la SEP a través de la DGESU, que distribuye los recursos autorizados en el PEF entre las universidades públicas estatales, federales e institutos tecnológicos que enviaron sus proyectos en el marco del PFCE. Para ello cuentan con un Comité que evalúa los proyectos con beneficios académicos, entre otros. Es de conocimiento de  la UV que la DGESU considera además, el seguimiento de las instituciones en ejercicios anteriores, si tienen atrasos o demoras, población beneficiada,  cobertura y mejoramiento de la calidad educativa de los programas, entre otros aspectos.
</t>
  </si>
  <si>
    <t xml:space="preserve">Sí, existe consistencia ya que el objetivo principal del FAM es proporcionar instalaciones y equipamiento a los niveles de educación básica, media y superior en su modalidad universitaria, para una adecuada operación de los programas que tienen asignados conforme a la Ley General de Educación. En la MIR se establece como nivel propósito el mejoramiento de la infraestructura de los planteles de educación superior. El alcance al cierre del ejercicio 2018 fue el 61.99%  y se alcanzó en el primer trimestre de 2019 al 100%  respetando la normatividad establecida por el principio a anualidad; sin embargo, el sistema RFT no permite capturar avances de indicadores en el siguiente ejercicio fiscal donde se ve reflejado el 100% del objetivo cumplido. </t>
  </si>
  <si>
    <t>Sí, son claras y suficientes, sin embargo los procesos normativos para la asignación de los recursos no se realizan a partir del primer mes del ejercicio fiscal y la normatividad de Disciplina Financiera nos obliga a realizar la aplicación de los recursos con tiempos que no necesariamente responden a la programación de la ejecución de los proyectos. (Excepto FAM Pontenciado)</t>
  </si>
  <si>
    <t xml:space="preserve">15.- En caso de identificar cambios en la estructura organizativa del fondo entre 2016, 2017 y 2018, ¿cómo estos cambios contribuyen a la Coordinación del Fondo? </t>
  </si>
  <si>
    <t>Sí se identifican diversos cambios en los ejercicios fiscales 2016, 2017 y 2018, principalmente en los lineamientos para la integración del PFCE. El ejercicio 2018, la SEP hizo énfasis en la conclusión de obras y no aceptó proyectos de construcción de obras nuevas, incorporó proyectos sustentables encaminados a la disminución de consumos y al ahorro de energía. Se considera que estos cambios contribuyeron en mejorar la coordinación y seguimiento del fondo y su objetivo.</t>
  </si>
  <si>
    <t>La LCF en su artículo 1° determina los actores que partcipan en el fondo: SHCP, la SEP y las entidades federativas para establecer la participación que corresponda a sus haciendas públicas en los ingresos federales. Distribuir entre ellos dichas participaciones; fijar reglas de colaboración administrativa entre las diversas autoridades fiscales; constituir los organismos en materia de coordinación fiscal y dar las bases de su organización y
funcionamiento. A partir de la asignacion de recursos por parte de la DGESU al Gobierno del Estado de Veracruz los actores son los siguientes: La Dirección General de Educación Superior Universitaria DGESU de la SEP, La Dirección de Planeación Institucional (DPI UV), Dirección de Proyectos Construcciones y Mantenimiento (DPCyM UV) y la Secretaría de Administración y Finanzas de la UV. Los fatores son los montos a distribuir, las necesidades a considerar, las tiempos para la ejecución de los proyectos. Las actividades y acciones críticas: la elaboración de los proyectos, las fechas de notificación, las posibles modificaciones de los montos a asignar, la entrega de los recursos, los procesos de contratación de las obras y el reporte de seguimiento y rendición de cuentas.</t>
  </si>
  <si>
    <t xml:space="preserve">Sí, las atribuciones y acciones de los actores en el FAM están definidas en dos instrumentos: La Ley de Coordinación Fiscal en los Artículos 1, 39, 40, 41 y el Presupuesto de Egresos de la Federación 2018 establece el monto de asignación por entidad federativa en el Anexo 23 y 32, páginas 27 y 103, respectivamente. En el caso de la Universidad las atribuciones de las dependencias que intervienen se encuentran en la Ley Orgánica de la Universidad Art. 44 y en el Estatuto General Art. 189, 232, 234 y 267. Por otro lado, el vacío que se identifica es la falta de transparencia en la forma asignación de los recursos a las universidades por parte de la Secretaria de Educación Pública. </t>
  </si>
  <si>
    <t>Existe más de un enlace entre la UV y dependencias externas, tanto con el Estado como la Federación; por una parte, la Universidad a través de la Dirección de Planeación Institucional en las etapas de planeación y seguimiento, se enlaza con la SEP a través de la Dirección General de Educación Superior Universitaria. Por otra parte, como ejecutora, la Dirección de Proyectos Construcciones y Mantenimiento se enlaza con la Secretaría de Finanzas y Planeación del Estado para los procesos técnicos de programación, ejercicio y transparencia, así como rendición de cuentas.</t>
  </si>
  <si>
    <t xml:space="preserve">Con el INIFED, a través de correo electrónico para envío mensual de reportes; con la SHCP, a través de captura de información en el RFT y SEFIPLAN.  A través de la Dirección de Planeación Institucional, la Universidad tiene relación directa con la Secretaría de Educación Pública mediante la Dirección General de Educación Superior Universitaria.
En el marco de Programa de Fortalecimiento de la Calidad Educativa PFCE se formula la planeación del FAM a través de un proyecto de infraestructura educativa, además en el seguimiento del ejercicio con informes mensuales de avances físicos y financieros. 
</t>
  </si>
  <si>
    <t>La potenciación ha afectado en gran medida el ejercicio del FAM a corto y a mediano plazo debido a que antes de la potenciación, en los ejercicios fiscales 2014 y 2015 el monto autorizado para obras del FAM fue de 55.8 y 54.7 mdp y a partir del ejercicio 2016, cuando se aplicó la potenciación, el monto autorizado para ejercer en obras del FAM regular fue de 21.2mdp; en 2017 fue de 19.8 mdp y en 2018 21.8 mdp. Estas reducciones representan un promedio del 60%, lo que repercute en una menor aplicación de recursos en obras necesarias que fueron solicitadas y justificadas en el proyecto PFCE. El monto autorizado a través de la potenciación por el INIFED (Escuelas al CIEN) resulta una gestión lenta e ineficiente que no permite obtener beneficios en los tiempos programados ya que se tienen que presentar los expedientes técnicos de obra para el pago de los anticipos y estimaciones, temas que ya fueron superados con SEFIPLAN en el FAM Regular. Por otra parte, la asignación de los recursos remanentes, son notificados de forma parcial y a través de un tercero que es el Instituto de Espacios Educativos del Estado de Veracruz (IEEV), lo cual no permite una adecuada planeación para la ejecución de la obra. 
Adicional a lo anterior, cabe resaltar que del monto autorizado se nos deduce el 4% de Supervision (2% para INIFED y 2% para Espacios Educativos) el único beneficio es que el programa no tiene principio de anualidad.</t>
  </si>
  <si>
    <t>Sí, se cuenta con recursos humanos, materiales y financieros, pero no son suficientes,  hacen falta recursos financieros y humanos para la elaboración de los proyectos ejecutivos, supervisión de obra, gastos que no se cubre con los recursos el FAM y que se requiere erogar para el desarrollo de los proyectos. Hace falta también equipamiento en la DPCyM para la operación de los recursos del FAM.</t>
  </si>
  <si>
    <r>
      <rPr>
        <u/>
        <sz val="9"/>
        <rFont val="Verdana"/>
        <family val="2"/>
      </rPr>
      <t>FEDERAL:</t>
    </r>
    <r>
      <rPr>
        <sz val="9"/>
        <rFont val="Verdana"/>
        <family val="2"/>
      </rPr>
      <t xml:space="preserve"> La SEP a través de la DGESU es quien da seguimiento puntual al ejercicio de los recursos de las obras autorizadas con el FAM, para lo cual solicita el envío mensual de reportes de avances físicos y financieros además de  información complementaria o aclaratoria en caso de requerirla. El proceso se concluye con el envío de las actas finiquito con las cuales se comprueba el cierre administrativo de las obras. Este proceso lo realiza la DPCyM en coordinación con la Dirección de Planeación Institucional.  El INIFED a nivel federal también le da seguimiento al ejercicio de los recursos para lo cual la DPCyM envía reporte mensual de acuerdo a lo estipulado en la normatividad. También se da cumplimiento a lo estipulado en la normatividad federal capturando la DPCyM información trimestral referente a este fondo en el sistema RFT de la SHCP, la cual es considerada por la ASF en la auditoría anual que realiza al fondo. 
</t>
    </r>
    <r>
      <rPr>
        <u/>
        <sz val="9"/>
        <rFont val="Verdana"/>
        <family val="2"/>
      </rPr>
      <t>ESTATAL:</t>
    </r>
    <r>
      <rPr>
        <sz val="9"/>
        <rFont val="Verdana"/>
        <family val="2"/>
      </rPr>
      <t xml:space="preserve">  La SEFIPLAN envía oficios a la UV notificando la asignación presupuestal del fondo y solicitando se realicen las diversas gestiones para el registro de obras y el trámite de radicación de recursos; asimismo envía reporte para validar las cifras registradas en su sistema SIAFEV. La SEFIPLAN de manera anual realiza el Programa Anual de Evaluación (PAE) al FAM culminando en recomendaciones y en la elaboración de un proyecto de mejora. La SEFIPLAN funge como entidad validadora de la información capturada por la DPCyM en el sistema RFT. 
</t>
    </r>
    <r>
      <rPr>
        <u/>
        <sz val="9"/>
        <rFont val="Verdana"/>
        <family val="2"/>
      </rPr>
      <t>UV:</t>
    </r>
    <r>
      <rPr>
        <sz val="9"/>
        <rFont val="Verdana"/>
        <family val="2"/>
      </rPr>
      <t xml:space="preserve"> Al interior de la Universidad Veracruzana, la DPCyM es quien realiza las gestiones para la ejecución de las obras del FAM y la Contraloría General realiza el Programa de Auditoría a la Obra Pública en el cual se incluyen obras del FAM seleccionadas de acuerdo a la muestra y se concluye con el envío de un Informe de Resultados.
Asimismo, los Órganos de fiscalizacion Federal y Estatal revisan en cada ejercicio fiscal los montos que le son asignados a la Universidad Veracruzana.</t>
    </r>
  </si>
  <si>
    <r>
      <t xml:space="preserve">Sí, se pueden identificar diferentes cambios tanto normativos como operativos y financieros. 
</t>
    </r>
    <r>
      <rPr>
        <u/>
        <sz val="9"/>
        <rFont val="Verdana"/>
        <family val="2"/>
      </rPr>
      <t>FINANCIEROS:</t>
    </r>
    <r>
      <rPr>
        <sz val="9"/>
        <rFont val="Verdana"/>
        <family val="2"/>
      </rPr>
      <t xml:space="preserve"> Para el ejercicio fiscal 2016, el Gobierno del Estado de Veracruz no radicó la totalidad de los recursos del FAM a la UV, por lo que los objetivos del fondo no se pudieron cumplir. Debido a esta problemática, a la radicación no oportuna de los recursos y a los compromisos contractuales de la UV, se solicitó a la SEFIPLAN una solución, modificándose la modalidad a Aportación, mediante la cual se realiza la gestión de los recursos de acuerdo a las ministraciones mensuales y la Universidad compromete los recursos de acuerdo a dicha radicación. Para el ejercicio 2017 y 2018 la SEFIPLAN radicó de forma oportuna los recursos a la UV de acuerdo a los trámites de las CL's y al calendario de ministraciones.  
</t>
    </r>
    <r>
      <rPr>
        <u/>
        <sz val="9"/>
        <rFont val="Verdana"/>
        <family val="2"/>
      </rPr>
      <t>NORMATIVOS</t>
    </r>
    <r>
      <rPr>
        <sz val="9"/>
        <rFont val="Verdana"/>
        <family val="2"/>
      </rPr>
      <t xml:space="preserve">: Para el ejercicio 2017, se implementa la Ley de Disciplina Financiera y los recursos son ejercidos en el plazo establecido normativamente y se reintegra el recurso no ejercido. De la misma manera para el ejercicio 2018, los recursos son ejercidos en el plazo establecido y el recurso no ejercido se reintegra. 
</t>
    </r>
    <r>
      <rPr>
        <u/>
        <sz val="9"/>
        <rFont val="Verdana"/>
        <family val="2"/>
      </rPr>
      <t xml:space="preserve">OPERATIVOS: </t>
    </r>
    <r>
      <rPr>
        <sz val="9"/>
        <rFont val="Verdana"/>
        <family val="2"/>
      </rPr>
      <t>A mediados de 2018, la DGESU solicita el envío de reportes mensuales en lugar de trimestrales y modifica los formatos de reporte que integran evidencia fotográfica e implementa el SIISES para capturar información del FAM. La SCHP modifica el Sistema de Formato Único e implementa el Sistema de Recursos Federales Transferidos a partir del 4o. trimestre de 2018, en el cual además de los avances físicos y financieros de las obras, así como indicadores, es necesario enviar fotografías del avance físico de las obras, contratos de obra y actas finiquito. Estos cambios en general tienen la finalidad de mejorar la transparencia y rendición de cuentas e involucra a la DPCyM y a la SAF.</t>
    </r>
  </si>
  <si>
    <t xml:space="preserve">Para el ejercicio 2016, el monto autorizado para Escuelas al CIEN fue de 13.8 mdp distribuidos en 8 obras que fueron informadas por la DGESU a la UV  a partir de un listado de necesidades elaborado conforme a los lineamientos de Programación de FAM y orientados a fortalecer la calidad de los programas educativos que oferta la Universidad Veracruzana. Para el ejercicio 2018, fueron autorizados 60.05 mdp para 19 obras igualmente informadas por la DGESU del listado de necesidades de obras enviadas por la UV en su momento. La UV, a la fecha, no tiene conocimiento de los criterios de selección por parte del INIFED para determinar las obras a atenderse,  por lo cual fue solictada una reprogramación de los fondos 2018 para atender 3 obras de alta prioridad  institucional y con motivo que las 19 obras en comento fueron atendidas durante el periodo 2015-2016 .
</t>
  </si>
  <si>
    <t>La SEP a través de la DGESU solicita a la Universidad por oficio el envío mensual de reportes de avances físicos y financieros.  La DPCyM junto con la DPI preparan la información para ser enviada.  El INIFED da seguimiento al ejercicio de los recursos a través de reportes mensuales para cumplir con la normatividad, dicha información es enviada por la Universidad de manera electrónica y por mensajería física. A través del sistema RFT la SHCP da seguimiento al ejercicio de los recursos FAM, la cual es solicitada a través de la SEFIPLAN, quien es el enlace. La SEFIPLAN de manera anual realiza el Prograna Anual de Evaluación (PAE) al FAM . El proceso de integración y validación de la información se describe en el procedimiento del FAM y la información es entregada en tiempo y forma. Adicionalmente, la Universidad Veracruzana atiende las auditorías de diversos entes fiscalizadores como son ASF, ORFIS,  Contraloría General de la UV y por un despacho externo contratado por la Junta de Gobierno de la propia Universidad.</t>
  </si>
  <si>
    <t>Sí, la captura de indicadores en el Sistema RFT de la SHCP se realiza en tiempo y forma de acuerdo a la normatividad (dentro de los primeros 15 días del mes posterior al término del trimestre que se reporta)</t>
  </si>
  <si>
    <t xml:space="preserve">La SEFIPLAN es quien valida la información capturada en el sistema RFT y anterioremente en el SFU. El mecanismo implementado es que la Universidad Veracruzana envía a la SEFIPLAN con oficio, un formato firmado por el titular de la SAF y de la DPCyM que contiene la información financiera, el número de identificación de cada obra, folio generado por el sistema. El enlace de la SEFIPLAN asignado a la UV recibe el formato y valida que la información sea correcta para enviarla a la SHCP. En caso de existir alguna inconsistencia, lo notifica por correo al enlace de la DPCyM para hacer las correcciones pertinentes. La información que valida es financiera y de avances de los indicadores. El responsable de la validación  es diferente al que opera otros sistemas, como el de la SEP.
</t>
  </si>
  <si>
    <t xml:space="preserve">En el caso de la DPCyM, el enlace no ha recibido capacitación específica para el manejo del fondo en fechas recientes; sin embargo, cuenta con el apoyo de los operadores asignados por la SEFIPLAN y cuenta con experiencia en la integración de información y en la consulta de normatividad. Los cursos a los que ha asistido anteriormente son: Operación de recursos federales impartido por el ORFIS en 2012, Curso-taller de capacitación del SFU impartido por la SHCP en 2014 y Lineamientos generales para la evaluación de programas federales de la administración pública federal en 2015  impartido por la Academia Mexicana de Auditoría Integral y al Desempeño a través de la Contraloría General de la Universidad Veracruzana. </t>
  </si>
  <si>
    <r>
      <t xml:space="preserve">
La Universidad Veracruzana no participa en el diseño en la MIR pero alimenta la información a </t>
    </r>
    <r>
      <rPr>
        <sz val="9"/>
        <rFont val="Verdana"/>
        <family val="2"/>
      </rPr>
      <t>traves del Sistema de Formato Único cada trimestre. Al respecto la SEFIPLAN valida las cifras contra la información del Sistema de Recursos Federales Transferidos.</t>
    </r>
  </si>
  <si>
    <t>Se aclara que aunque en la DPCyM se carece de personal, todas las actividades se realizan en tiempo y forma, sólo que se concentran en una sola persona.</t>
  </si>
  <si>
    <t xml:space="preserve">
http://www.diputados.gob.mx/LeyesBiblio/pdf/31_300118.pdf 
</t>
  </si>
  <si>
    <t>Ley de Coordinación Fiscal: http://www.diputados.gob.mx/LeyesBiblio/pdf/31_300118.pdf
Presupuesto de Egresos de la Federación 2018: http://www.diputados.gob.mx/LeyesBiblio/abro/pef_2018/PEF_2018_orig_29nov17.pdf</t>
  </si>
  <si>
    <t>Artículos 234 y 264 del Estatuto General UV:
https://www.uv.mx/legislacion/files/2012/12/Estatuto-General.pdf</t>
  </si>
  <si>
    <t>https://www.uv.mx/planeacioninstitucional/files/2019/05/PROCEDIMIENTO-1.-ELABORACION-DEL-PROYECTO-INTEGRAL-FAM-R.pdf
https://www.uv.mx/planeacioninstitucional/files/2019/05/PROCEDIMIENTO-2.-PROGRAMACION-Y-PRESUPUESTACION-FAM-R.pdf
https://www.uv.mx/planeacioninstitucional/files/2019/05/PROCEDIMIENTO-3.-EJERCICIO-Y-EJECUCION-FAM-R.pdf</t>
  </si>
  <si>
    <t xml:space="preserve">https://www.uv.mx/planeacioninstitucional/integracion-y-seguimiento-de-programas-educativos/programa-integral-de-fortalecimiento-institucional/
</t>
  </si>
  <si>
    <t>Procedimiento: Elaboración del Proyecto Integral de Infraestructura Física del Fondo de Aportaciones Múltiples (Plan Maestro de Construcciones)
Procedimiento: Programación y Presupuestación de los Recursos del Fondo de Aportaciones Múltiples (Plan Maestro de Construcciones)</t>
  </si>
  <si>
    <t>https://www.uv.mx/planeacioninstitucional/files/2019/05/PROCEDIMIENTO-1.-ELABORACION-DEL-PROYECTO-INTEGRAL-FAM-R.pdf
https://www.uv.mx/planeacioninstitucional/files/2019/05/PROCEDIMIENTO-2.-PROGRAMACION-Y-PRESUPUESTACION-FAM-R.pdf</t>
  </si>
  <si>
    <t>No Aplica</t>
  </si>
  <si>
    <t>Procedimiento: Elaboración del Proyecto Integral de Infraestructura Física del Fondo de Aportaciones Múltiples (Plan Maestro de Construcciones)
Procedimiento: Programación y Presupuestación de los Recursos del Fondo de Aportaciones Múltiples (Plan Maestro de Construcciones)
Procedimiento: Ejercicio y Ejecución para la aplicación de los Recursos FAM (Plan Maestro de Construcciones)</t>
  </si>
  <si>
    <t>Diagramas de Flujo: Página 9 a 13
https://www.uv.mx/planeacioninstitucional/files/2019/05/PROCEDIMIENTO-1.-ELABORACION-DEL-PROYECTO-INTEGRAL-FAM-R.pdf
Diagramas de Flujo: Página 9 a 11 https://www.uv.mx/planeacioninstitucional/files/2019/05/PROCEDIMIENTO-2.-PROGRAMACION-Y-PRESUPUESTACION-FAM-R.pdf
Diagramas de Flujo: Página 12 a 20 https://www.uv.mx/planeacioninstitucional/files/2019/05/PROCEDIMIENTO-3.-EJERCICIO-Y-EJECUCION-FAM-R.pdf</t>
  </si>
  <si>
    <t>Anexo 1</t>
  </si>
  <si>
    <t>Anexo 2</t>
  </si>
  <si>
    <r>
      <rPr>
        <sz val="9"/>
        <rFont val="Verdana"/>
        <family val="2"/>
      </rPr>
      <t>La Universidad Veracruzana está ajena a la distribucion del fondo por cada nivel ejecutivo y lo que si le correspondió fue realizar la solicitud de recursos para las obras del FAM 2018, misma que se integró en el Proyecto PFCE 2018-2019. De acuerdo a la Guía para la presentación de Proyectos en el marco del FAM, sólo existen 5 apartados para solicitud de recursos: Terminación de Obra o Complementos (Obra de continuidad), Equipamiento Institucional, Adecuaciones y Mejoras, Programa de Mantenimiento Institucional y Proyectos en materia Sustentable. De acuerdo a estos criterios y a los requerimientos institucionales, la Universidad distribuyó los recursos solicitados, los cuales fueron autorizados de la siguiente manera: terminación de obra (16.9%), adecuaciones (21.3%), mantenimiento (52.6%) y proyecto sustentable (9.2%).</t>
    </r>
    <r>
      <rPr>
        <sz val="9"/>
        <color rgb="FFFF0000"/>
        <rFont val="Verdana"/>
        <family val="2"/>
      </rPr>
      <t xml:space="preserve">
</t>
    </r>
  </si>
  <si>
    <t>Se concluyó la construcción de un módulo educativo en la Facultad de Educación Física, la rehabilitación Integral del Centro Cultural Casa del Lago, la ejecución de un  proyecto sustentable que contempló una planta de tratamiento a base de zeolitas y tres cisternas para captación de agua pluvial en la Dirección General de Investigaciones; así como, el mantenimiento a 30 dependencias y entidades en las 5 regiones universitarias.</t>
  </si>
  <si>
    <t>Sí, con base en la Guía para la presentación de Proyectos en el marco del FAM, se incorporan las prioridades y necesidades institucionales. La identificación de las prioridades y necesidades se describen en el Procedimiento: Elaboración del Proyecto Integral de Infraestructura Física del Fondo de Aportaciones Múltiples (Plan Maestro de Construcciones)</t>
  </si>
  <si>
    <t>https://www.uv.mx/planeacioninstitucional/files/2019/05/PROCEDIMIENTO-1.-ELABORACION-DEL-PROYECTO-INTEGRAL-FAM-R.pdf</t>
  </si>
  <si>
    <t xml:space="preserve">Artículos 1°, 39, 40 y 41 de la Ley de Coordinación Fiscal 
http://www.diputados.gob.mx/LeyesBiblio/pdf/31_300118.pdf </t>
  </si>
  <si>
    <r>
      <t xml:space="preserve">https://www.uv.mx/planeacioninstitucional/integracion-y-seguimiento-de-programas-educativos/programa-integral-de-fortalecimiento-institucional/pfce-2018-2019/elaboracion-del-pfce-2018-2019/anexos-pfce-2018-2019/   
</t>
    </r>
    <r>
      <rPr>
        <sz val="9"/>
        <rFont val="Verdana"/>
        <family val="2"/>
      </rPr>
      <t xml:space="preserve">
</t>
    </r>
    <r>
      <rPr>
        <u/>
        <sz val="9"/>
        <rFont val="Verdana"/>
        <family val="2"/>
      </rPr>
      <t>https://www.dof.gob.mx/nota_detalle.php?codigo=5549287&amp;fecha=31/01/2019</t>
    </r>
  </si>
  <si>
    <t>Registros de obras y POA</t>
  </si>
  <si>
    <t>Secretaría de Admnistración y Finanzas</t>
  </si>
  <si>
    <t>Validación de Formatos y autorización de POA y de Oficios de Techos Financieros para Obra</t>
  </si>
  <si>
    <t>Liberar los recursos financieros por escrito.</t>
  </si>
  <si>
    <t>Pago de Anticipos a contratistas y de Estimaciones, Registro del Ejercicio del Presupuesto, Capitalización de la Obra.</t>
  </si>
  <si>
    <t>Ejercer el control de los egresos que se generen en las entidades académicas y dependencias de la Universidad.</t>
  </si>
  <si>
    <t>Recursos financieros, humanos, materiales y TIC's</t>
  </si>
  <si>
    <t>ESCUELAS AL CIEN</t>
  </si>
  <si>
    <t>https://www.uv.mx/legislacion/files/2018/12/Estatuto-General-3-12-2018.pdf</t>
  </si>
  <si>
    <t>Escuelas al CIEN</t>
  </si>
  <si>
    <t>FACULTAD INSTRUMENTACION ELECTRONICA</t>
  </si>
  <si>
    <t>FACULTAD PEDAGOGIA</t>
  </si>
  <si>
    <t>FACULTAD ESTADISTICA E INFORMATICA</t>
  </si>
  <si>
    <t>FACULTAD CS ADMINISTRATIVAS Y SOCIALES</t>
  </si>
  <si>
    <t>FACULTAD MEDICINA VETERINARIA Y ZOOTEC</t>
  </si>
  <si>
    <t>FACULTAD DE INGENIERIA MECANICA Y CIENCIAS NAVALES</t>
  </si>
  <si>
    <t>FACULTAD DE INGENIERIA DE LA CONSTRUCCION Y EL HABITAT</t>
  </si>
  <si>
    <t>FACULTAD CONTADURIA</t>
  </si>
  <si>
    <t>FACULTAD EDUCACION FISICA DEPORTE Y REC</t>
  </si>
  <si>
    <t>FACULTAD ARQUITECTURA</t>
  </si>
  <si>
    <t>FACULTADULTAD DE INGENIERIA</t>
  </si>
  <si>
    <t>FACULTAD CONTADURIA Y ADMON</t>
  </si>
  <si>
    <t>FACULTAD ING ELECTRONICA Y COM</t>
  </si>
  <si>
    <t>FACULTAD MEDICINA</t>
  </si>
  <si>
    <t>FACULTAD ODONTOLOGIA</t>
  </si>
  <si>
    <t>FACULTAD PSICOLOGIA</t>
  </si>
  <si>
    <t>FACULTAD ENFERMERIA</t>
  </si>
  <si>
    <t>FACULTAD CS BIOLOGICO AGROP</t>
  </si>
  <si>
    <t>FACULTAD CS QUIMICAS</t>
  </si>
  <si>
    <t>SUMA</t>
  </si>
  <si>
    <t>Recurso otorgado para mantenimiento e infraestructura, toda vez que el recurso proveniente del Subsidio Ordinario es insuficiente y no se contempla el capítulo 6000 de Inversión.</t>
  </si>
  <si>
    <t>A partir del ejercicio 2016, cuando se aplicó la potenciación, el monto autorizado para ejercer en obras del FAM fue disminuido en un 60%, lo que repercute en una menor aplicación de recursos en obras necesarias que fueron solicitadas y justificadas en el proyecto PFCE. El monto que se autoriza a través de la potenciación por el INIFED (Escuelas al CIEN) resulta una gestión lenta e ineficiente que no permite obtener beneficios en los tiempos programados. Asimismo, la asignación de los recursos remanentes, son notificados de forma parcial, lo cual no permite una adecuada planeación para el ejercicio de los mismos. En general, con la potenciación se han visto disminuídos los objetivos del fondo, y al ser el FAM una de las principales fuentes de financiamiento para la construcción y mantenimiento para la UV, la disminución del monto autorizado de este fondo no ha permitido alcanzar las metas en materia de infraestructura universitaria en beneficio de las instalaciones donde se ofertan programas educativos.
Consideramos que la figura de la Potenciación no ha contribuido a los objetivos del Fondo, como se comentó en la respuesta de la pregunta 3 del apartado Funciones: Integración, Distribución y Administración, del cuestionario de Análisis Procedimental.</t>
  </si>
  <si>
    <t>Los indicadores de la MIR federal sí son relevantes; sin embargo, en su mayoría son cuantitativos y miden la eficacia, pero existen otros aspectos que sería importante evaluar, como el impacto que tiene la aplicación de estos recursos en la mejora de la calidad educativa.</t>
  </si>
  <si>
    <t>Funciona como fuente de informacion pero la Universidad no es retroalimentada en tiempo y forma como tal. En el caso de la DGESU, el seguimiento del fondo le permite tomar consideraciones para la autorización de recursos en el próximo ejercicio fiscal, por ejemplo, si la institución tiene demoras en la terminación de las obras, solicita sean justificadas. En el caso de la SHCP, la información capturada en el sistema RFT es consolidada en los reportes trimestrales enviados al Congreso, con la finalidad de ser evaluada para la autorización de recursos en el próximo Presupuesto de Egresos de la Federación. Además, la ASF en las auditorías que practica al FAM, consulta los reportes del RFT.</t>
  </si>
  <si>
    <t xml:space="preserve">En el sistema SFU se contaba con un campo de observaciones en el cual se podía dar una explicación en el caso de algún atraso o demora para el inicio de las obras o comentar alguna situación relacionada. En el nuevo sistema RFT no existe esta posibilidad y sólo permite capturar información muy específica como número de beneficiarios, metas, ubicación, avances físicos y financieros. En el caso de indicadores sólo permite capturar avances en los 4 trimestres de un ejercico fiscal pero si por alguna razón existe una demora en la radicación de los recursos o la posibilidad de apegarse a lo dispuesto en el Art. 17 de la Ley de Disciplina Financiera para aplicar los recursos en el primer trimestre del ejercicio siguiente, el sistema no permite la captura de dicha información.
</t>
  </si>
  <si>
    <t>En 2018 no se tiene, pero en años anteriores, el Diplomado fue tomado por personal de diversas dependencias Universitarias, cuyas constancias fueron adjuntadas en evaluaciones anteriores.</t>
  </si>
  <si>
    <t>Propósito</t>
  </si>
  <si>
    <t>Porcentaje de proyectos aprobados de instituciones de educación superior en la categoría de rehabilitación y/o mantenimiento para ser financiados por el FAM Infraestructura Educativa</t>
  </si>
  <si>
    <t>ANUAL</t>
  </si>
  <si>
    <t>PORCENTAJE</t>
  </si>
  <si>
    <t>Porcentaje de proyectos en proceso de ejecución en la categoría de equipamiento en educación media superior</t>
  </si>
  <si>
    <t>TRIMESTRAL</t>
  </si>
  <si>
    <t>0</t>
  </si>
  <si>
    <t>N/D</t>
  </si>
  <si>
    <t>Componente</t>
  </si>
  <si>
    <t>Porcentaje de proyectos en proceso de ejecución en la categoría de construcción en educación media superior</t>
  </si>
  <si>
    <t>Porcentaje de proyectos en proceso de ejecución en la categoría de rehabilitación y/o mantenimiento en educación media superior</t>
  </si>
  <si>
    <t>Porcentaje de proyectos en proceso de ejecución en la categoría de rehabilitación y/o mantenimiento en educación superior</t>
  </si>
  <si>
    <t>N/R</t>
  </si>
  <si>
    <t>Porcentaje de planteles y/o campus de educación superior mejorados en su infraestructura con recursos del Fondo de Aportaciones Múltiples, respecto del total de planteles y/o campus de educación superior en el estado</t>
  </si>
  <si>
    <t>Porcentaje de proyectos aprobados de instituciones de educación media superior en la categoría de rehabilitación y/o mantenimiento para ser financiados por el FAM Infraestructura Educativa</t>
  </si>
  <si>
    <t>Porcentaje de planteles de educación media superior mejorados en su infraestructura con recursos del Fondo de Aportaciones Múltiples, respecto del total de planteles de educación media superior en el estado.</t>
  </si>
  <si>
    <t>Actividad</t>
  </si>
  <si>
    <t>Porcentaje de proyectos en proceso de ejecución en la categoría de construcción en educación superior</t>
  </si>
  <si>
    <t>Porcentaje de proyectos aprobados de instituciones de educación media superior en la categoría de equipamiento para ser financiados por el FAM Infraestructura Educativa</t>
  </si>
  <si>
    <t>Porcentaje de proyectos en proceso de ejecución en la categoría de equipamiento en educación superior</t>
  </si>
  <si>
    <t>Porcentaje de proyectos aprobados de instituciones de educación media superior en la categoría de construcción para ser financiados por el FAM Infraestructura Educativa</t>
  </si>
  <si>
    <t>Porcentaje de proyectos aprobados de instituciones de educación superior en la categoría de construcción para ser financiados por el FAM Infraestructura Educativa</t>
  </si>
  <si>
    <t>Porcentaje de proyectos aprobados de instituciones de educación superior en la categoría de equipamiento para ser financiados por el FAM Infraestructura Educativa</t>
  </si>
  <si>
    <t>Anexo 3</t>
  </si>
  <si>
    <t>Se recibieron algunas capacitaciones y pláticas en el ORFIS donde acudió personal de la Dirección de Proyectos, Construcciones y Mantenimiento, sin embargo no se recibió constancia alguna de éstos eventos.</t>
  </si>
  <si>
    <t xml:space="preserve">No se recibieron constancias de participación </t>
  </si>
  <si>
    <t xml:space="preserve">Se concluyó la construcción de un módulo educativo en la Facultad de Educación Física, la rehabilitación Integral del Centro Cultural Casa del Lago, la ejecución de un  proyecto sustentable que contempló una planta de tratamiento a base de zeolitas y tres cisternas para captación de agua pluvial en la Dirección General de Investigaciones así como el mantenimiento a 30 dependencias y entidades en las 5 regiones universitarias.  
Derivado de éstas acciones se tiene un total de 20,350 beneficiarios distribuidos en las 5 regiones </t>
  </si>
  <si>
    <t xml:space="preserve">De acuerdo al Reglamento de Planeación y Evaluación, la Dirección de Planeación Institucional es la dependencia quien coordina las evaluaciones a los programas presupuestarios. Adicionalmente se constituyó un grupo de trabajo integrado por la Dirección de Proyectos, Construcciones y Mantenimiento (DPCM), la Dirección de Planeación Institucional (DPI) y la Dirección General de Recursos Financieros (DGRF) que ha venido atendiendo de manera coordinada las evaluaciones. 
</t>
  </si>
  <si>
    <t>https://www.uv.mx/universidad/buzon-de-comentarios/</t>
  </si>
  <si>
    <r>
      <t>“Rehabilitación de edificio “H” de la Facultad de Ingeniería de la Construcción</t>
    </r>
    <r>
      <rPr>
        <sz val="9"/>
        <color theme="1"/>
        <rFont val="Gill Sans MT"/>
        <family val="2"/>
      </rPr>
      <t xml:space="preserve">” </t>
    </r>
  </si>
  <si>
    <r>
      <t>“Sustitución de edificio “A” en la Facultad de Ingeniería Mecánica y Ciencias Navales</t>
    </r>
    <r>
      <rPr>
        <sz val="9"/>
        <color theme="1"/>
        <rFont val="Gill Sans MT"/>
        <family val="2"/>
      </rPr>
      <t xml:space="preserve">” </t>
    </r>
  </si>
  <si>
    <t xml:space="preserve">Programa Anual de Mantenimiento Institucional </t>
  </si>
  <si>
    <t xml:space="preserve">https://uvmxmy.sharepoint.com/personal/vicehernandez_uv_mx/_layouts/15/onedrive.aspx?id=%2Fpersonal%2Fvicehernandez_uv_mx%2FDocuments%2FINFORMES%20FAM%202018%2FFAM%20DIC%202018%2Ezip&amp;parent=%2Fpersonal%2Fvicehernandez_uv_mx%2FDocuments%2FINFORMES%20FAM%202018&amp;cid=303c83a1-4263-4499-bed5-087faa0c4425                            </t>
  </si>
  <si>
    <t>Uno de los mecanismos de seguimiento son los reportes de avances físicos y financieros de las obras del FAM que se envían a la SEP e INIFED, los cuales se complementan con evidencia fotográfica; cuando las obras se concluyen se envían las actas finiquito como evidencia del cierre administrativo de las obras;  cuando no se ejerce la totalidad de los recursos, éstos son reintegrados a la TESOFE, y los comprobantes de pago se envían a  la SEP. En el caso de la SHCP, en el sistema RFT se capturan todos los datos de la obra que incluye subir el link en donde se encuentran publicados en el portal institucional diversa información como por ejemplo:  los contratos de obra, fotografías que avalen el avance de las obras y las actas finiquito. La información antes señalada contribuye en gran medida a transparentar y rendir cuentas de los recursos que nos son asignados. Adicionalmente, se atienden auditorías de diversos entes fiscalizadores: ASF, ORFIS, Contraloría General de la UV y despacho auditor externo contratado por la Junta de Gobierno de la UV, cuya revisión abarca aspectos técnicos, normativos, económicos y financieros.</t>
  </si>
  <si>
    <t>Se aclara que el responsable del Departamento de Planeación de la DPCyM es el enlace con la SEFIPLAN en relación a que le envían información para validar y oficios a su cuenta de correo institucional, sin embargo, los formatos que elabora y requisita son firmados por los titulares de la DPCM , la SAF y la Rectora.</t>
  </si>
  <si>
    <t>La Universidad Veracruzana tiene 3 procedimientos sobre la Planeación, Programación y Presupuestación y Ejercicio y Ejecución de los Recursos del FAM en los cuales se señala la articulación que existe entre las diferentes instancias que participan en su operación.</t>
  </si>
  <si>
    <r>
      <t xml:space="preserve">
Con la SEFIPLAN, ya que de acuerdo a la normatividad, los recursos son transferidos de la Federación al Gobierno del Estado y para que éstos sean radicados a la Universidad Veracruzana es necesario realizar diversos procesos y gestiones establecidos en la normatividad. Estas gestiones se realizan por parte de la DPCyM ante la Dirección General de Inversión Pública. </t>
    </r>
    <r>
      <rPr>
        <sz val="9"/>
        <rFont val="Verdana"/>
        <family val="2"/>
      </rPr>
      <t xml:space="preserve">
</t>
    </r>
  </si>
  <si>
    <t>Cuestionario para Entrevista a Profundidad</t>
  </si>
  <si>
    <t xml:space="preserve">Nombre del Titular de la Dependencia, Entidad u Órgano Autonomo: Dra. Sara Ladrón de Guevara. Rectora </t>
  </si>
  <si>
    <t>Nombre del Enlace Institucional: C.P. Evangelina Murcia Villagómez. Directora General de Recursos Financieros
                                                            M. Arq. Emilia Patricia Rodiles Justo. Directora de Proyectos, Construcciones y Mantenimiento</t>
  </si>
  <si>
    <t>Dependencia, Entidad u Órgano Autonomo: Universidad Veracruzana</t>
  </si>
  <si>
    <r>
      <t xml:space="preserve">1. ¿Cuál es el objetivo del Fondo Federal según la Ley (es) y el objetivo de la dependencia, entidad u organismo autónomo a cargo del Fondo Federal? </t>
    </r>
    <r>
      <rPr>
        <b/>
        <sz val="10"/>
        <color rgb="FF404040"/>
        <rFont val="Verdana"/>
        <family val="2"/>
      </rPr>
      <t>Proporcionar la evidencia correspondiente.</t>
    </r>
  </si>
  <si>
    <t>El objetivo del FAM en el componente de Educación Superior es la construcción, rehabilitación, mantenimiento y equipamiento, de acuerdo a la GUÍA DE OPERACIÓN DEL PROGRAMA DE CONSTRUCCIÓN, EQUIPAMIENTO, MANTENIMIENTO Y REHABILITACIÓN DE INFRAESTRUCTURA FÍSICA DE EDUCACIÓN SUPERIOR 2018, DEL FONDO DE APORTACIONES MÚLTIPLES (FAM), que se fundamenta en el artículo 40 de la Ley de Coordinación Fiscal, y en el Anexo 23 del Presupuesto de Egresos de la Federación 2018. Institucionalmente nos ha permitido dar atención al 96% de la matrícula de licenciatura y TSU y así avanzar en el cumplimiento de la meta del Programa de Trabajo Estratégico 2017-2021.</t>
  </si>
  <si>
    <t>https://www.dgesu.ses.sep.gob.mx/FAM.htm</t>
  </si>
  <si>
    <r>
      <t xml:space="preserve">2. ¿Especifique la meta y logro 2018 del cumplimiento del objetivo del Fondo? </t>
    </r>
    <r>
      <rPr>
        <b/>
        <sz val="10"/>
        <color rgb="FF404040"/>
        <rFont val="Verdana"/>
        <family val="2"/>
      </rPr>
      <t>Anexe evidencia o link electrónico de consulta.</t>
    </r>
  </si>
  <si>
    <t xml:space="preserve">Al cierre del ejercicio 2018, se comprometió el 99.03% de la totalidad de los recursos autorizados y se ejerció el 27.19%. Al corte del primer trimestre de 2019, se ejerció el 97.73% del total de los recursos autorizados.                                                  </t>
  </si>
  <si>
    <t>Anexo 5</t>
  </si>
  <si>
    <r>
      <t xml:space="preserve">3. ¿Cuáles fueron los principales servicios o beneficios que se entregaron a la población con los recursos del Fondo 2018? </t>
    </r>
    <r>
      <rPr>
        <b/>
        <sz val="10"/>
        <color rgb="FF404040"/>
        <rFont val="Verdana"/>
        <family val="2"/>
      </rPr>
      <t>Anexe evidencia o link electrónico de consulta.</t>
    </r>
  </si>
  <si>
    <r>
      <t xml:space="preserve">4. ¿Cuenta con algún estudio o informe de la satisfacción de los servicios o beneficios que se entregaron con los recursos del Fondo 2018? </t>
    </r>
    <r>
      <rPr>
        <b/>
        <sz val="10"/>
        <color rgb="FF404040"/>
        <rFont val="Verdana"/>
        <family val="2"/>
      </rPr>
      <t>Anexe evidencia o link electrónico de consulta.</t>
    </r>
  </si>
  <si>
    <t xml:space="preserve">Se diseñó la encuesta de satisfacción y se aplicaron a 11 responsables de las áreas y a los vicerrectores de las regiones para saber su opinión referente a los trabajos desarrollados con recurso FAM 2018 (se anexa vínculo de la encuesta electrónica y se adjunta el informe de resultados) </t>
  </si>
  <si>
    <r>
      <rPr>
        <sz val="11"/>
        <rFont val="Calibri"/>
        <family val="2"/>
        <scheme val="minor"/>
      </rPr>
      <t>Anexo 6</t>
    </r>
    <r>
      <rPr>
        <u/>
        <sz val="11"/>
        <color theme="10"/>
        <rFont val="Calibri"/>
        <family val="2"/>
        <scheme val="minor"/>
      </rPr>
      <t xml:space="preserve">
https://forms.gle/74aJvrs4z8xN93Kh6</t>
    </r>
  </si>
  <si>
    <r>
      <t xml:space="preserve">5. ¿El presupuesto autorizado a la Dependencia, Entidad u Organismo Autónomo fue ministrado en tiempo y forma de conformidad al calendario 2018? </t>
    </r>
    <r>
      <rPr>
        <b/>
        <sz val="10"/>
        <color rgb="FF404040"/>
        <rFont val="Verdana"/>
        <family val="2"/>
      </rPr>
      <t>Anexe calendario.</t>
    </r>
  </si>
  <si>
    <t>Los recursos no se reciben durante los primeros meses del año, la ministración por parte de la SEFIPLAN comienza a partir del quinto o noveno mes de manera acumulativa, toda vez que se deben cumplir con una serie de trámites previos a la ministración.</t>
  </si>
  <si>
    <r>
      <t xml:space="preserve">6. ¿Considera que los recursos del Fondo fueron suficientes en 2018 para cumplir con los objetivos 2018 del Fondo? </t>
    </r>
    <r>
      <rPr>
        <b/>
        <sz val="10"/>
        <color rgb="FF404040"/>
        <rFont val="Verdana"/>
        <family val="2"/>
      </rPr>
      <t>De no ser favorable la respuesta explique por qué.</t>
    </r>
    <r>
      <rPr>
        <sz val="10"/>
        <color rgb="FF404040"/>
        <rFont val="Verdana"/>
        <family val="2"/>
      </rPr>
      <t xml:space="preserve"> </t>
    </r>
  </si>
  <si>
    <t xml:space="preserve">No, ya que para el ejercicio 2018 se solicitaron recursos por $59,412,000.00 en el Programa de Fortalecimiento de la Calidad Educativa (PFCE) y sólo fueron autorizados $21,839,851.20 (35%), por lo que quedaron diversas necesidades de mantenimiento e infraestructura física sin atender.
</t>
  </si>
  <si>
    <t>https://www.uv.mx/planeacioninstitucional/files/2017/11/DocumentoPFCE_30MSU0940B-WEB.pdf</t>
  </si>
  <si>
    <t xml:space="preserve">https://www.uv.mx/planeacioninstitucional/files/2018/05/Asignacion-FAM-2018-WEB.pdf
</t>
  </si>
  <si>
    <r>
      <t xml:space="preserve">7. ¿La Dependencia, Entidad u Organismo Autónomo, cuenta con un área específica para la atención de la Evaluación de Fondos Federales? ¿Está incluida en los manuales Autorizados vigentes? </t>
    </r>
    <r>
      <rPr>
        <b/>
        <sz val="10"/>
        <color rgb="FF404040"/>
        <rFont val="Verdana"/>
        <family val="2"/>
      </rPr>
      <t>Explique qué área la tiende y de aplicar anexe evidencia o link electrónico de consulta.</t>
    </r>
  </si>
  <si>
    <r>
      <rPr>
        <sz val="10"/>
        <color theme="1" tint="0.249977111117893"/>
        <rFont val="Verdana"/>
        <family val="2"/>
      </rPr>
      <t>Artículos 17 y 18 del Reglamento de Planeación y Evaluación de la Universidad Veracruzana</t>
    </r>
    <r>
      <rPr>
        <u/>
        <sz val="10"/>
        <color theme="10"/>
        <rFont val="Verdana"/>
        <family val="2"/>
      </rPr>
      <t xml:space="preserve">
https://www.uv.mx/legislacion/files/2017/07/Planeacion-y-evaluacion-Universidad-Veracruzana.pdf
</t>
    </r>
  </si>
  <si>
    <r>
      <t xml:space="preserve">8. ¿Tiene su Dependencia, Entidad u Organismo Autónomo un apartado especial en su Página de Internet para publicar todo lo relacionado con el manejo, logro, evaluación, transparencia del Fondo? </t>
    </r>
    <r>
      <rPr>
        <b/>
        <sz val="10"/>
        <color rgb="FF404040"/>
        <rFont val="Verdana"/>
        <family val="2"/>
      </rPr>
      <t>Explique los cada uno de los apartados y anexe evidencia o link electrónico de consulta.</t>
    </r>
  </si>
  <si>
    <t>https://www.uv.mx/planeacioninstitucional/programa-anual-de-evaluacion/</t>
  </si>
  <si>
    <r>
      <t xml:space="preserve">9. ¿Cuenta su Dependencia, Entidad u Organismo Autónomo con un apartado especial en su Página de Internet para publicar todo lo relacionado con el proceso de evaluación del Fondo? </t>
    </r>
    <r>
      <rPr>
        <b/>
        <sz val="10"/>
        <color rgb="FF404040"/>
        <rFont val="Verdana"/>
        <family val="2"/>
      </rPr>
      <t>De ser positiva la respuesta explique cada Ejercicio Fiscal y anexe evidencia o link electrónico de consulta por cada uno.</t>
    </r>
  </si>
  <si>
    <t xml:space="preserve">Sí, todos los documentos del PAE (TdR, Entrevista a profundidad, resultados, proyecto de mejora se encuentran publicados en la página de la Dirección de Planeación Institucional. 
Para el ejercicio 2015 se realizó una “Evaluación Específica” que tuvo por objetivo además de dar cumplimiento al artículo 134 de la Constitución Política de los Estados Unidos Mexicanos, obtener información relevante y oportuna así como proporcionar elementos normativos, administrativos, financieros y operativos respecto a la aplicación de los recursos del RAMO 33 y retroalimentar los procesos de mejora en el ejercicio.
Para el 2016 la Evaluación de Procesos de los Fondos Federales del Ramo General 33 correspondiente al ejercicio fiscal 2015 tuvo como objetivo realizar un análisis sistemático de los Procesos Operativos de los Fondos del Ramo General 33, para identificar y valorar fortalezas, debilidades y áreas de oportunidad; a fin de emitir recomendaciones para mejorar la eficacia y eficiencia en el manejo de los Fondos.
Para el año 2017 se llevó a cabo una Evaluación Específica de Desempeño de los Recursos del Fondo de Aportaciones Múltiples (FAM) del Ejercicio Fiscal 2016, donde se evaluó el desempeño del FAM en el Estado de Veracruz para el Ejercicio Fiscal concluido 2016, con respecto al logro de objetivos, metas, eficiencia, eficacia y calidad para mejorar la gestión, resultados y la rendición de cuentas.
Y en 2018 con una Evaluación Específica al Desempeño del Fondo de Aportaciones Múltiples donde se evaluó el desempeño de los recursos del FAM en la Entidad Veracruzana referente al logro de objetivos, metas, eficiencia, eficacia y calidad. 
</t>
  </si>
  <si>
    <t>https://www.uv.mx/planeacioninstitucional/fondos-extraordinarios/fondos-extraordinarios-2016/fondo-de-aportaciones-multiples-2016-fam/</t>
  </si>
  <si>
    <t>https://www.uv.mx/planeacioninstitucional/fondos-extraordinarios/fondos-extraordinarios-2017/fondo-de-aportaciones-multiples-2017-fam/</t>
  </si>
  <si>
    <t xml:space="preserve">https://www.uv.mx/planeacioninstitucional/fondos-extraordinarios/fondos-extraordinarios-2018/fondo-de-aportaciones-multiples-2018-fam/
</t>
  </si>
  <si>
    <r>
      <t>10. ¿Qué tratamiento y seguimiento ha realizado su dependencia, entidad u organismo autónomo a los Proyectos de Mejora derivados de las Evaluaciones del Fondo por Ejercicio Fiscal?</t>
    </r>
    <r>
      <rPr>
        <b/>
        <sz val="10"/>
        <color rgb="FF404040"/>
        <rFont val="Verdana"/>
        <family val="2"/>
      </rPr>
      <t xml:space="preserve"> Explique cada Ejercicio Fiscal y de aplicar anexe evidencia o link electrónico de consulta por cada uno.</t>
    </r>
  </si>
  <si>
    <r>
      <t>Como resultado de la participación en los programas anuales de evaluación del Gobierno del Estado, la Universidad Veracruzana ha implementado acciones de mejora logrando los siguientes avances:
PAE 2015:  Capacitación de servidores públicos de la Universidad Veracruzana.         
PAE 2016: Guía para el ejercicio de los recursos del FAM.              PAE 2017:  Revisión y elaboración de Indicadores de Desempeño en Educación Superior.   
PAE 2018</t>
    </r>
    <r>
      <rPr>
        <sz val="10"/>
        <color theme="3" tint="-0.499984740745262"/>
        <rFont val="Verdana"/>
        <family val="2"/>
      </rPr>
      <t xml:space="preserve">: Tres procedimientos que incluyen los flujogramas de las diversas actividades y un anteproyecto de base de datos. </t>
    </r>
  </si>
  <si>
    <t>https://www.uv.mx/planeacioninstitucional/files/2015/09/Proyecto-de-mejora-FAM-2015.pdf</t>
  </si>
  <si>
    <t>https://www.uv.mx/planeacioninstitucional/files/2016/04/EVALUACION-FAM-WEB.pdf</t>
  </si>
  <si>
    <t>https://www.uv.mx/planeacioninstitucional/files/2016/04/OF.-SAF-1811-FAM-2016_WEB.pdf</t>
  </si>
  <si>
    <t xml:space="preserve">https://www.uv.mx/planeacioninstitucional/files/2018/10/PROYECTO-DE-MEJORA-WEB.pdf
</t>
  </si>
  <si>
    <r>
      <t xml:space="preserve">11. ¿Ha implementado sus Proyectos de Mejora en su Dependencia, Entidad u Organismo Autónomo por Ejercicio Fiscal? </t>
    </r>
    <r>
      <rPr>
        <b/>
        <sz val="10"/>
        <color rgb="FF404040"/>
        <rFont val="Verdana"/>
        <family val="2"/>
      </rPr>
      <t>Explique cada Ejercicio Fiscal y de aplicar anexe evidencia o link electrónico de consulta por cada uno.</t>
    </r>
  </si>
  <si>
    <t xml:space="preserve">La Universidad ha realizado cuatro proyectos de mejora, en el 2015, el proyecto se enfocó en definir un procedimiento específico para el FAM, así como elaborar un programa de capacitación a servidores públicos de los procedimientos para el FAM y para la comprensión de la metodología del Marco Lógico.
En 2016, el proyecto de mejora contempló la realización de una guía para el ejercicio de los recursos del FAM.
Durante el 2017, la Universidad realizó un proyecto que comprendió la realización de indicadores de desempeño específico en educación superior, los cuales se incorporaron a las fichas del programa presupuestal.
En 2018, el proyecto de mejora incluyó elaborar tres procedimientos: Planeación, Programación y Ejercicio del FAM, así como un anteproyecto de base de datos e incluir en los procedimientos las evaluaciones al fondo. 
</t>
  </si>
  <si>
    <r>
      <rPr>
        <sz val="10"/>
        <color theme="10"/>
        <rFont val="Verdana"/>
        <family val="2"/>
      </rPr>
      <t>Proyecto Mejora 2015</t>
    </r>
    <r>
      <rPr>
        <u/>
        <sz val="10"/>
        <color theme="10"/>
        <rFont val="Verdana"/>
        <family val="2"/>
      </rPr>
      <t xml:space="preserve">
https://www.uv.mx/planeacioninstitucional/files/2016/04/EVALUACION-FAM-WEB.pdf</t>
    </r>
  </si>
  <si>
    <r>
      <rPr>
        <sz val="10"/>
        <color theme="10"/>
        <rFont val="Verdana"/>
        <family val="2"/>
      </rPr>
      <t>Proyecto Mejora 2016</t>
    </r>
    <r>
      <rPr>
        <u/>
        <sz val="10"/>
        <color theme="10"/>
        <rFont val="Verdana"/>
        <family val="2"/>
      </rPr>
      <t xml:space="preserve">
https://www.uv.mx/planeacioninstitucional/files/2016/04/OF.-SAF-1811-FAM-2016_WEB.pdf</t>
    </r>
  </si>
  <si>
    <r>
      <rPr>
        <sz val="10"/>
        <color theme="10"/>
        <rFont val="Verdana"/>
        <family val="2"/>
      </rPr>
      <t>Proyecto Mejora 2017</t>
    </r>
    <r>
      <rPr>
        <u/>
        <sz val="10"/>
        <color theme="10"/>
        <rFont val="Verdana"/>
        <family val="2"/>
      </rPr>
      <t xml:space="preserve">
https://www.uv.mx/planeacioninstitucional/files/2018/10/PROYECTO-DE-MEJORA-WEB.pdf</t>
    </r>
  </si>
  <si>
    <r>
      <rPr>
        <sz val="10"/>
        <color theme="10"/>
        <rFont val="Verdana"/>
        <family val="2"/>
      </rPr>
      <t>Proyecto Mejora 2018</t>
    </r>
    <r>
      <rPr>
        <u/>
        <sz val="10"/>
        <color theme="10"/>
        <rFont val="Verdana"/>
        <family val="2"/>
      </rPr>
      <t xml:space="preserve">
https://www.uv.mx/orgmet/files/2019/05/pcm-fam-p-01.pdf</t>
    </r>
  </si>
  <si>
    <t>https://www.uv.mx/orgmet/files/2019/05/pcm-fam-p-02.pdf</t>
  </si>
  <si>
    <t>https://www.uv.mx/orgmet/files/2019/05/pcm-fam-p-03.pdf</t>
  </si>
  <si>
    <r>
      <t>12. ¿Cuenta con Manuales actualizados elaborados en base a la normatividad vigente aplicable para dicho fin y autorizados por la Contraloría General del Estado, en los cuales estén incluidos los principales procesos del manejo del Fondo?</t>
    </r>
    <r>
      <rPr>
        <sz val="10"/>
        <color rgb="FF000000"/>
        <rFont val="Times New Roman"/>
        <family val="1"/>
      </rPr>
      <t xml:space="preserve"> </t>
    </r>
    <r>
      <rPr>
        <b/>
        <sz val="10"/>
        <color rgb="FF404040"/>
        <rFont val="Verdana"/>
        <family val="2"/>
      </rPr>
      <t>Anexe evidencia o link electrónico de consulta.</t>
    </r>
  </si>
  <si>
    <t>https://www.uv.mx/orgmet/files/2019/05/pcm-fam-p-01.pdf</t>
  </si>
  <si>
    <t xml:space="preserve">https://www.uv.mx/orgmet/files/2019/05/pcm-fam-p-02.pdf </t>
  </si>
  <si>
    <r>
      <t xml:space="preserve">13. ¿El personal de la Dependencia, Entidad u Organismo Autónomo, que interviene en la gestión, reporte y manejo del Fondo, recibió capacitación en 2018?  </t>
    </r>
    <r>
      <rPr>
        <b/>
        <sz val="10"/>
        <color rgb="FF404040"/>
        <rFont val="Verdana"/>
        <family val="2"/>
      </rPr>
      <t>De ser positiva la respuesta explique las capacitaciones recibidas, las áreas que participaron, quienes las impartieron y anexe evidencia o link electrónico de consulta de las constancias de participación.</t>
    </r>
  </si>
  <si>
    <r>
      <t>14. ¿En 2018, se recibió capacitación en el manejo y reporte del Sistema de Recursos Federales Transferidos?</t>
    </r>
    <r>
      <rPr>
        <b/>
        <sz val="10"/>
        <color rgb="FF404040"/>
        <rFont val="Verdana"/>
        <family val="2"/>
      </rPr>
      <t xml:space="preserve"> De ser positiva la respuesta explique quien las impartió u anexe evidencia o link electrónico de consulta de las constancias de participación.</t>
    </r>
  </si>
  <si>
    <r>
      <t xml:space="preserve">15. ¿El personal de la Dependencia, Entidad u Organismo Autónomo, que interviene en la gestión, reporte y manejo del Fondo, ha cursado el diplomado de Presupuesto Basado en Resultados 2018, que imparte en línea SHCP-UNAM? </t>
    </r>
    <r>
      <rPr>
        <b/>
        <sz val="10"/>
        <color rgb="FF404040"/>
        <rFont val="Verdana"/>
        <family val="2"/>
      </rPr>
      <t>De ser positiva la respuesta explique quien las impartió u anexe evidencia o link electrónico de consulta de las constancias de participación.</t>
    </r>
  </si>
  <si>
    <r>
      <t xml:space="preserve">16. ¿La Dependencia, Entidad u Organismo Autónomo, cuenta con algún buzón, teléfono o medio para que beneficiarios o la sociedad consulte, emita quejas, sugerencias o reconocimientos en relación a los bienes o servicios con recursos del Fondo? </t>
    </r>
    <r>
      <rPr>
        <b/>
        <sz val="10"/>
        <color rgb="FF404040"/>
        <rFont val="Verdana"/>
        <family val="2"/>
      </rPr>
      <t>De ser positiva la respuesta esplique el medio y anexe evidencia o link electrónico de consulta.</t>
    </r>
  </si>
  <si>
    <t xml:space="preserve">Sí, pero no se tiene uno específico para el FAM. </t>
  </si>
  <si>
    <r>
      <t xml:space="preserve">17. ¿La Dependencia, Entidad u Organismo Autónomo, cuenta con un área específica para la atención de Auditorías de Fondos Federales? ¿Está incluida en los manuales Autorizados vigentes? Explique su respuesta y de aplicar </t>
    </r>
    <r>
      <rPr>
        <b/>
        <sz val="10"/>
        <color rgb="FF404040"/>
        <rFont val="Verdana"/>
        <family val="2"/>
      </rPr>
      <t>anexe evidencia o link electrónico de consulta.</t>
    </r>
  </si>
  <si>
    <t>Con base en el Artículo 200 Fracc. X del Estatuto General de la Universidad Veracruzana, el área encargada de atender y coordinar las auditorías que se le practican a la Universidad Veracruzana, es la Dirección de Contabilidad y para el caso específico del FAM, existe una participación activa de la Dirección de Proyectos, Construcciones y Mantenimiento, a través de la Jefatura de Control y Seguimiento de Obra .</t>
  </si>
  <si>
    <t>https://www.uv.mx/dpcm/departamentos/jefatura-de-control-y-seguimiento-de-obra</t>
  </si>
  <si>
    <r>
      <t xml:space="preserve">18. ¿La Dependencia, Entidad u Organismo Autónomo, ha participado en alguna Auditoría al Fondo Federal de la cuenta pública 2018? </t>
    </r>
    <r>
      <rPr>
        <b/>
        <sz val="10"/>
        <color rgb="FF404040"/>
        <rFont val="Verdana"/>
        <family val="2"/>
      </rPr>
      <t>De ser positiva la respuesta enunciar los números de Auditoría, los entes fiscalizadores que las efectuaron y anexe evidencia.</t>
    </r>
  </si>
  <si>
    <t>La Universidad fué auditada por la Auditoría Superior de la Federación en lo correspondiente al Fondo de Aportaciones Múltiples 2018 a través de la auditoria No. AEGF/0092/2019. Se anexa notificación y resultado de la Auditoría.</t>
  </si>
  <si>
    <r>
      <t xml:space="preserve">19. ¿La Dependencia, Entidad u Organismo Autónomo, revisa y da seguimiento a los informes de Auditoría? </t>
    </r>
    <r>
      <rPr>
        <b/>
        <sz val="10"/>
        <color rgb="FF404040"/>
        <rFont val="Verdana"/>
        <family val="2"/>
      </rPr>
      <t>De ser positiva la respuesta explique el tratamiento le da a las recomendaciones u observaciones.</t>
    </r>
  </si>
  <si>
    <r>
      <rPr>
        <sz val="10"/>
        <color theme="1" tint="0.249977111117893"/>
        <rFont val="Verdana"/>
        <family val="2"/>
      </rPr>
      <t>Artículo 200</t>
    </r>
    <r>
      <rPr>
        <u/>
        <sz val="10"/>
        <color theme="10"/>
        <rFont val="Verdana"/>
        <family val="2"/>
      </rPr>
      <t xml:space="preserve">
https://www.uv.mx/legislacion/files/2018/12/Estatuto-General-3-12-2018.pdf</t>
    </r>
  </si>
  <si>
    <r>
      <t xml:space="preserve">20. ¿La Dependencia, Entidad u Organismo Autónomo, cuenta con mecanismos de Control Interno para el Manejo de los Recursos del Fondo? De ser positiva la respuesta explique cuáles y </t>
    </r>
    <r>
      <rPr>
        <b/>
        <sz val="10"/>
        <color rgb="FF404040"/>
        <rFont val="Verdana"/>
        <family val="2"/>
      </rPr>
      <t>anexe evidencia o link electrónico de consulta.</t>
    </r>
  </si>
  <si>
    <t>Sí, la Universidad Veracruzana cuenta con el Reglamento de Obras, mismo que en el Artículo 1° señala que tiene por objeto  regular las acciones relativas a la planeación, programación, presupuestación, contratación, gasto, ejecución y control de la obra universitaria, así como los servicios relacionados con las mismas, que realice la Universidad.
Asímismo, cuenta con un Comité de Obras que, de acuerdo con el Artículo 1° de su Reglamento, tiene por objeto normar la integración, atribuciones y su funcionamiento. Por otro lado, se cuenta con procedimientos específicos para su planeación, programación, ejercicio y control.
Adicionalmente se cuenta con un Comité de Control y Desempeño Institucional que se integra por cuatro grupos de trabajo: De Control Interno, De Administración de Riesgos, De Ética y De Comunicación e Información.</t>
  </si>
  <si>
    <t>https://www.uv.mx/legislacion/files/2017/07/Obras-Universidad-Veracruzana.pdf</t>
  </si>
  <si>
    <t>https://www.uv.mx/legislacion/files/2018/12/Reglamento-Comite-de-Obras-UniversidadVeracruzana.pdf</t>
  </si>
  <si>
    <t>https://www.uv.mx/cocodi/</t>
  </si>
  <si>
    <r>
      <t xml:space="preserve">21. ¿La Dependencia, Entidad u Organismo Autónomo, cuenta con código de ética? </t>
    </r>
    <r>
      <rPr>
        <b/>
        <sz val="10"/>
        <color rgb="FF404040"/>
        <rFont val="Verdana"/>
        <family val="2"/>
      </rPr>
      <t>De ser positiva la respuesta explique si es del conocimiento de las áreas que manejan el Fondo, anexe evidencia o link electrónico de consulta.</t>
    </r>
  </si>
  <si>
    <r>
      <t xml:space="preserve">22. ¿La Dependencia, Entidad u Organismo Autónomo, tiene coordinación institucional entre las áreas internas que manejan los recursos del Fondo? </t>
    </r>
    <r>
      <rPr>
        <b/>
        <sz val="10"/>
        <color rgb="FF404040"/>
        <rFont val="Verdana"/>
        <family val="2"/>
      </rPr>
      <t>De ser positiva la respuesta explique las áreas y como es la coordinación, de aplicar evidencia anéxela.</t>
    </r>
  </si>
  <si>
    <r>
      <rPr>
        <sz val="10"/>
        <rFont val="Verdana"/>
        <family val="2"/>
      </rPr>
      <t>Diagrama de Flujo: Páginas 9 a 13</t>
    </r>
    <r>
      <rPr>
        <u/>
        <sz val="10"/>
        <color theme="10"/>
        <rFont val="Verdana"/>
        <family val="2"/>
      </rPr>
      <t xml:space="preserve">
https://www.uv.mx/orgmet/files/2019/05/pcm-fam-p-01.pdf</t>
    </r>
  </si>
  <si>
    <r>
      <rPr>
        <sz val="10"/>
        <rFont val="Verdana"/>
        <family val="2"/>
      </rPr>
      <t>Diagrama de Flujo: Páginas 9 a 11</t>
    </r>
    <r>
      <rPr>
        <u/>
        <sz val="10"/>
        <color theme="10"/>
        <rFont val="Verdana"/>
        <family val="2"/>
      </rPr>
      <t xml:space="preserve">
https://www.uv.mx/orgmet/files/2019/05/pcm-fam-p-02.pdf</t>
    </r>
  </si>
  <si>
    <r>
      <rPr>
        <sz val="10"/>
        <rFont val="Verdana"/>
        <family val="2"/>
      </rPr>
      <t>Diagrama de Flujo: Páginas 12 a 20</t>
    </r>
    <r>
      <rPr>
        <u/>
        <sz val="10"/>
        <color theme="10"/>
        <rFont val="Verdana"/>
        <family val="2"/>
      </rPr>
      <t xml:space="preserve">
https://www.uv.mx/orgmet/files/2019/05/pcm-fam-p-03.pdf</t>
    </r>
  </si>
  <si>
    <r>
      <t xml:space="preserve">23. ¿La Dependencia, Entidad u Organismo Autónomo, tiene coordinación interinstitucional entre otras similares externas que manejan los recursos del mismo Fondo u otro? </t>
    </r>
    <r>
      <rPr>
        <b/>
        <sz val="10"/>
        <color rgb="FF404040"/>
        <rFont val="Verdana"/>
        <family val="2"/>
      </rPr>
      <t>De ser positiva la respuesta explique con que dependencias, entidades u organismos autónomos, de qué forma es la coordinación y que beneficios se obtienen, de aplicar evidencia anéxela.</t>
    </r>
  </si>
  <si>
    <r>
      <t>No, debido a que los entes públicos que reciben recursos del FAM tienen objetivos distintos a los de la Universidad, sin embargo se tiene relación directa con la Dirección General de Educación Superior Universitaria (DGESU) durante todas las etapas: planeación, programación y ejecución de las obras; con la Secretaría de Finanzas y Planeación de Veracruz (SEFIPLAN) durante las etapas de programación y ejercicio de los recursos. Con la Secretaría de Hacienda y Crédito Público (SHCP) de manera trimestral se capturan avances físicos y financieros en el portal de SRTF.</t>
    </r>
    <r>
      <rPr>
        <sz val="10"/>
        <color rgb="FF0066FF"/>
        <rFont val="Verdana"/>
        <family val="2"/>
      </rPr>
      <t xml:space="preserve"> </t>
    </r>
  </si>
  <si>
    <r>
      <t xml:space="preserve">24. ¿Qué aspectos toma en cuenta la Dependencia, Entidad u Organismo Autónomo y como destina los recursos del Fondo? </t>
    </r>
    <r>
      <rPr>
        <b/>
        <sz val="10"/>
        <color rgb="FF404040"/>
        <rFont val="Verdana"/>
        <family val="2"/>
      </rPr>
      <t>Explique la respuesta y anexe evidencia o link electrónico de consulta.</t>
    </r>
  </si>
  <si>
    <r>
      <t xml:space="preserve">Los requerimientos institucionales de las diferentes dependencias y entidades universidades en los diversos campus, elaborando un diagnóstico de necesidades que son priorizadas por las autoridades institucionales (académica, rectoría, financiera).  
El proceso se lleva a cabo en el marco del Programa de Fortalecimiento de la Calidad Educativa PFCE, atendiendo la guía para el proyecto de infraestructura física del FAM contenida en el proceso institucional de PFCE y se apega a los nuevos procedimientos para el fondo. </t>
    </r>
    <r>
      <rPr>
        <sz val="10"/>
        <color theme="3" tint="-0.499984740745262"/>
        <rFont val="Verdana"/>
        <family val="2"/>
      </rPr>
      <t xml:space="preserve"> </t>
    </r>
  </si>
  <si>
    <r>
      <t xml:space="preserve">25. ¿Cómo fue construida la Matriz de Indicadores Federales del Fondo 2018? </t>
    </r>
    <r>
      <rPr>
        <b/>
        <sz val="10"/>
        <color rgb="FF404040"/>
        <rFont val="Verdana"/>
        <family val="2"/>
      </rPr>
      <t>Explique el proceso y defina quienes intervienen, anexe evidencia de la Matriz Federal y sus logros 2018.</t>
    </r>
  </si>
  <si>
    <r>
      <t xml:space="preserve">26. ¿Cómo fue construida la Matriz de Indicadores Estatales (PP´s) o (AI´s) 2018? </t>
    </r>
    <r>
      <rPr>
        <b/>
        <sz val="10"/>
        <color rgb="FF404040"/>
        <rFont val="Verdana"/>
        <family val="2"/>
      </rPr>
      <t>Explique el proceso y defina quienes intervienen, anexe evidencia de la Matriz Estatal y sus logros 2018.</t>
    </r>
  </si>
  <si>
    <r>
      <t xml:space="preserve">27. ¿Cuenta con Indicadores Institucionales elaborados en su Dependencia, Entidad u Organismo Autónomo? </t>
    </r>
    <r>
      <rPr>
        <b/>
        <sz val="10"/>
        <color rgb="FF404040"/>
        <rFont val="Verdana"/>
        <family val="2"/>
      </rPr>
      <t>Explique el proceso de construcción, anexe evidencia de los Indicadores y sus logros 2018.</t>
    </r>
  </si>
  <si>
    <t>http://colaboracion.uv.mx/informacionpublica/contabilidad/Cuenta%20P%C3%BAblica/Informacion-Financiera-Presupuestal-2018/Informaci%C3%B3n%20Program%C3%A1tica/Indicadores%20de%20Resultados/INDICADORES%20DE%20RESULTADOS/ANEXO%20XX.pdf</t>
  </si>
  <si>
    <r>
      <rPr>
        <sz val="10"/>
        <color theme="10"/>
        <rFont val="Verdana"/>
        <family val="2"/>
      </rPr>
      <t>Pagína 48 y ANEXO 13 Pág.141:</t>
    </r>
    <r>
      <rPr>
        <u/>
        <sz val="10"/>
        <color theme="10"/>
        <rFont val="Verdana"/>
        <family val="2"/>
      </rPr>
      <t xml:space="preserve"> http://colaboracion.uv.mx/informacionpublica/presupuestos/Otros/2017/PROYECTO%20DE%20PPTOS%202018%20COMPLETO%20con%20dictamen.pdf</t>
    </r>
  </si>
  <si>
    <r>
      <t xml:space="preserve">28. ¿La Dependencia, Entidad u Organismo Autónomo, participó en alguna Evaluación diferente a la del PAE 2018? </t>
    </r>
    <r>
      <rPr>
        <b/>
        <sz val="10"/>
        <color rgb="FF404040"/>
        <rFont val="Verdana"/>
        <family val="2"/>
      </rPr>
      <t>De ser positiva la respuesta explique cuáles y anexe evidencia o link electrónico de consulta.</t>
    </r>
  </si>
  <si>
    <t xml:space="preserve">La Dirección de Planeación en coordinación con la Dirección General de Desarrollo Académico e Innovación Educativa, tiene en proceso el resultado final de la evaluación al programa U040 Programa de Carrera Docente. </t>
  </si>
  <si>
    <t xml:space="preserve">http://colaboracion.uv.mx/informacionpublica/presupuestos/Armonizaci%C3%B3n/PAE%202018.pdf </t>
  </si>
  <si>
    <t>29. Mencione al menos tres propuestas para la mejora de la gestión de los recursos del Fondo:</t>
  </si>
  <si>
    <r>
      <rPr>
        <sz val="10"/>
        <color theme="3" tint="-0.499984740745262"/>
        <rFont val="Verdana"/>
        <family val="2"/>
      </rPr>
      <t>Notificación oportuna de la SEP de asignación de recursos, para iniciar el ejercicio de los recursos en los primeros meses del año.
Agilizar las actividades ante la SEFIPLAN para la programación y ejercicio del recurso.
Considerar en el calendario de ministración de recursos el principio de anualidad del fondo, contando 12 meses a partir de la primera ministración de los recursos. 
La ministración en una sola exhibición, con el propósito de poder planear y llevar a cabo los procesos de contratación así como el control del Fondo.</t>
    </r>
    <r>
      <rPr>
        <sz val="10"/>
        <color rgb="FF404040"/>
        <rFont val="Verdana"/>
        <family val="2"/>
      </rPr>
      <t xml:space="preserve">
</t>
    </r>
  </si>
  <si>
    <t>30. Mencione 4 Fortalezas, 4 Oportunidades, 4 Debilidades y 4 Amenazas que considere la dependencia, entidad u organismo autónomo, en la planeación, manejo y operación del Fondo.</t>
  </si>
  <si>
    <t>31. Mencione el procedimiento o la forma mediante el cual, la Dependencia, Entidad u Organismo Autónomo, transparenta y reporta el manejo del Fondo y como atienden las solicitudes de información por ejemplo INFOMEX.</t>
  </si>
  <si>
    <r>
      <t xml:space="preserve">La UV realiza todos los procesos (Planeación, Programación-Presupuestación, Ejercicio-Ejecución) que intervienen en el FAM con transparencia, desde su planeación se seleccionan y priorizan las obras a integrarse en el proyecto del PFCE; posteriormente se realizan los procesos de adjudicación y licitaciones acordes a la normatividad vigente y el ejercicio de los recursos se realizan en un sistema institucional, como el registro contable, se apertura una cuenta bancaria específica para el maneja del fondo, se envían reportes mensuales sobre el ejercicio de los recursos a la SEP, al INIFED y de forma trimestral se reporta a la SHCP a través del portal SRFT. 
La Universidad Veracruzana atiende las solicitudes de información pública a través de MKATSINÁ (Sistema de Consulta Electrónica en Línea) a cargo de la Coordinación Universitaria de Transparencia, Acceso a la Información y Protección de Datos Personales.
</t>
    </r>
    <r>
      <rPr>
        <sz val="10"/>
        <color theme="1" tint="0.249977111117893"/>
        <rFont val="Neo Sans Pro"/>
      </rPr>
      <t xml:space="preserve">La Universidad Veracruzana reporta de manera trimestral en el Sistema de Portales de Obligaciones de Transparencia (SIPOT), información sobre la autorización y el ejercicio de los recursos del FAM. </t>
    </r>
  </si>
  <si>
    <t>Comentarios Adicionales por parte de las áreas de la dependencia, entidad u organismo autónomo:</t>
  </si>
  <si>
    <t>Nota: Adicional se pueden considerar tantas preguntas establezcan las FIE´s de las ITI´s o se consideren en reuniones del SFEFF o en la reunión de Entrevista a Profundidad.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</si>
</sst>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8">
    <font>
      <sz val="11"/>
      <color theme="1"/>
      <name val="Calibri"/>
      <family val="2"/>
      <scheme val="minor"/>
    </font>
    <font>
      <b/>
      <sz val="10"/>
      <color rgb="FF404040"/>
      <name val="Verdana"/>
      <family val="2"/>
    </font>
    <font>
      <b/>
      <sz val="9"/>
      <color rgb="FF404040"/>
      <name val="Verdana"/>
      <family val="2"/>
    </font>
    <font>
      <b/>
      <sz val="7"/>
      <color rgb="FF404040"/>
      <name val="Verdana"/>
      <family val="2"/>
    </font>
    <font>
      <sz val="9"/>
      <color rgb="FF404040"/>
      <name val="Verdana"/>
      <family val="2"/>
    </font>
    <font>
      <b/>
      <sz val="11"/>
      <color theme="1"/>
      <name val="Verdana"/>
      <family val="2"/>
    </font>
    <font>
      <b/>
      <sz val="8"/>
      <color theme="1"/>
      <name val="Verdana"/>
      <family val="2"/>
    </font>
    <font>
      <sz val="9"/>
      <color theme="1"/>
      <name val="Verdana"/>
      <family val="2"/>
    </font>
    <font>
      <b/>
      <sz val="8"/>
      <color rgb="FF404040"/>
      <name val="Verdana"/>
      <family val="2"/>
    </font>
    <font>
      <sz val="10"/>
      <color rgb="FF404040"/>
      <name val="Verdana"/>
      <family val="2"/>
    </font>
    <font>
      <sz val="10"/>
      <color theme="1"/>
      <name val="Calibri"/>
      <family val="2"/>
      <scheme val="minor"/>
    </font>
    <font>
      <b/>
      <sz val="10"/>
      <color theme="1"/>
      <name val="Verdana"/>
      <family val="2"/>
    </font>
    <font>
      <sz val="10"/>
      <color theme="1"/>
      <name val="Verdana"/>
      <family val="2"/>
    </font>
    <font>
      <b/>
      <sz val="12"/>
      <color theme="1"/>
      <name val="Verdana"/>
      <family val="2"/>
    </font>
    <font>
      <sz val="11"/>
      <color theme="1"/>
      <name val="Verdana"/>
      <family val="2"/>
    </font>
    <font>
      <b/>
      <sz val="10"/>
      <color rgb="FF000000"/>
      <name val="Verdana"/>
      <family val="2"/>
    </font>
    <font>
      <u/>
      <sz val="11"/>
      <color theme="10"/>
      <name val="Calibri"/>
      <family val="2"/>
      <scheme val="minor"/>
    </font>
    <font>
      <sz val="7"/>
      <color rgb="FF404040"/>
      <name val="Verdana"/>
      <family val="2"/>
    </font>
    <font>
      <sz val="7"/>
      <color theme="1"/>
      <name val="Calibri"/>
      <family val="2"/>
      <scheme val="minor"/>
    </font>
    <font>
      <sz val="5"/>
      <color rgb="FF404040"/>
      <name val="Verdana"/>
      <family val="2"/>
    </font>
    <font>
      <b/>
      <sz val="12"/>
      <color rgb="FF404040"/>
      <name val="Verdana"/>
      <family val="2"/>
    </font>
    <font>
      <i/>
      <sz val="12"/>
      <color theme="1"/>
      <name val="Verdana"/>
      <family val="2"/>
    </font>
    <font>
      <sz val="12"/>
      <color theme="1"/>
      <name val="Verdana"/>
      <family val="2"/>
    </font>
    <font>
      <b/>
      <sz val="9"/>
      <color rgb="FF000000"/>
      <name val="Verdana"/>
      <family val="2"/>
    </font>
    <font>
      <b/>
      <sz val="10"/>
      <color theme="1"/>
      <name val="Century Gothic"/>
      <family val="2"/>
    </font>
    <font>
      <sz val="7"/>
      <color rgb="FF404040"/>
      <name val="Neo Sans Pro"/>
      <family val="2"/>
    </font>
    <font>
      <b/>
      <sz val="11"/>
      <color rgb="FF000000"/>
      <name val="Calibri"/>
      <family val="2"/>
      <scheme val="minor"/>
    </font>
    <font>
      <b/>
      <sz val="8"/>
      <color rgb="FF000000"/>
      <name val="Verdana"/>
      <family val="2"/>
    </font>
    <font>
      <b/>
      <sz val="11"/>
      <color rgb="FF000000"/>
      <name val="Verdana"/>
      <family val="2"/>
    </font>
    <font>
      <b/>
      <sz val="10"/>
      <color rgb="FF000000"/>
      <name val="Calibri"/>
      <family val="2"/>
      <scheme val="minor"/>
    </font>
    <font>
      <b/>
      <sz val="7.5"/>
      <color rgb="FF000000"/>
      <name val="Verdana"/>
      <family val="2"/>
    </font>
    <font>
      <b/>
      <sz val="7"/>
      <color rgb="FF000000"/>
      <name val="Verdana"/>
      <family val="2"/>
    </font>
    <font>
      <sz val="10"/>
      <color theme="1"/>
      <name val="Arial"/>
      <family val="2"/>
    </font>
    <font>
      <b/>
      <sz val="10"/>
      <color theme="1"/>
      <name val="Calibri"/>
      <family val="2"/>
      <scheme val="minor"/>
    </font>
    <font>
      <sz val="11"/>
      <color rgb="FFFF0000"/>
      <name val="Calibri"/>
      <family val="2"/>
      <scheme val="minor"/>
    </font>
    <font>
      <sz val="9"/>
      <name val="Verdana"/>
      <family val="2"/>
    </font>
    <font>
      <sz val="9"/>
      <color rgb="FFFF0000"/>
      <name val="Verdana"/>
      <family val="2"/>
    </font>
    <font>
      <sz val="8"/>
      <color rgb="FF404040"/>
      <name val="Verdana"/>
      <family val="2"/>
    </font>
    <font>
      <sz val="11"/>
      <color rgb="FF000000"/>
      <name val="Calibri"/>
      <family val="2"/>
      <scheme val="minor"/>
    </font>
    <font>
      <sz val="8"/>
      <color theme="1"/>
      <name val="Calibri"/>
      <family val="2"/>
      <scheme val="minor"/>
    </font>
    <font>
      <b/>
      <sz val="10"/>
      <color rgb="FF404040"/>
      <name val="Neo Sans Pro"/>
      <family val="2"/>
    </font>
    <font>
      <sz val="11"/>
      <color theme="1"/>
      <name val="Calibri"/>
      <family val="2"/>
      <scheme val="minor"/>
    </font>
    <font>
      <sz val="11"/>
      <name val="Calibri"/>
      <family val="2"/>
      <scheme val="minor"/>
    </font>
    <font>
      <u/>
      <sz val="9"/>
      <name val="Verdana"/>
      <family val="2"/>
    </font>
    <font>
      <b/>
      <sz val="11"/>
      <color theme="1"/>
      <name val="Calibri"/>
      <family val="2"/>
      <scheme val="minor"/>
    </font>
    <font>
      <sz val="9"/>
      <color rgb="FF000000"/>
      <name val="Verdana"/>
      <family val="2"/>
    </font>
    <font>
      <sz val="9"/>
      <color theme="1"/>
      <name val="Gill Sans MT"/>
      <family val="2"/>
    </font>
    <font>
      <sz val="11"/>
      <color theme="1"/>
      <name val="Calibri"/>
      <family val="2"/>
    </font>
    <font>
      <sz val="10"/>
      <color theme="1" tint="0.249977111117893"/>
      <name val="Verdana"/>
      <family val="2"/>
    </font>
    <font>
      <u/>
      <sz val="10"/>
      <color theme="10"/>
      <name val="Verdana"/>
      <family val="2"/>
    </font>
    <font>
      <sz val="10"/>
      <name val="Verdana"/>
      <family val="2"/>
    </font>
    <font>
      <sz val="10"/>
      <color theme="3" tint="-0.499984740745262"/>
      <name val="Verdana"/>
      <family val="2"/>
    </font>
    <font>
      <sz val="10"/>
      <color theme="10"/>
      <name val="Verdana"/>
      <family val="2"/>
    </font>
    <font>
      <sz val="10"/>
      <color rgb="FF000000"/>
      <name val="Times New Roman"/>
      <family val="1"/>
    </font>
    <font>
      <sz val="10"/>
      <color rgb="FF0066FF"/>
      <name val="Verdana"/>
      <family val="2"/>
    </font>
    <font>
      <sz val="10"/>
      <color theme="1" tint="0.249977111117893"/>
      <name val="Neo Sans Pro"/>
    </font>
    <font>
      <b/>
      <sz val="8"/>
      <color rgb="FF404040"/>
      <name val="Neo Sans Pro"/>
      <family val="2"/>
    </font>
    <font>
      <sz val="10"/>
      <color rgb="FF000000"/>
      <name val="Calibri"/>
      <family val="2"/>
    </font>
  </fonts>
  <fills count="9">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rgb="FFE36C0A"/>
        <bgColor indexed="64"/>
      </patternFill>
    </fill>
    <fill>
      <patternFill patternType="solid">
        <fgColor rgb="FFFFFF00"/>
        <bgColor indexed="64"/>
      </patternFill>
    </fill>
    <fill>
      <patternFill patternType="solid">
        <fgColor rgb="FFFFC000"/>
        <bgColor rgb="FF000000"/>
      </patternFill>
    </fill>
    <fill>
      <patternFill patternType="solid">
        <fgColor rgb="FFFFFFFF"/>
        <bgColor rgb="FF000000"/>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right/>
      <top/>
      <bottom style="thin">
        <color auto="1"/>
      </bottom>
      <diagonal/>
    </border>
    <border>
      <left style="medium">
        <color indexed="64"/>
      </left>
      <right/>
      <top/>
      <bottom/>
      <diagonal/>
    </border>
    <border>
      <left/>
      <right style="thin">
        <color indexed="64"/>
      </right>
      <top/>
      <bottom style="medium">
        <color indexed="64"/>
      </bottom>
      <diagonal/>
    </border>
    <border>
      <left/>
      <right style="thin">
        <color indexed="64"/>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auto="1"/>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6" fillId="0" borderId="0" applyNumberFormat="0" applyFill="0" applyBorder="0" applyAlignment="0" applyProtection="0"/>
    <xf numFmtId="9" fontId="41" fillId="0" borderId="0" applyFont="0" applyFill="0" applyBorder="0" applyAlignment="0" applyProtection="0"/>
  </cellStyleXfs>
  <cellXfs count="284">
    <xf numFmtId="0" fontId="0" fillId="0" borderId="0" xfId="0"/>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30" fillId="4" borderId="4"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0" fillId="4" borderId="0" xfId="0" applyFill="1"/>
    <xf numFmtId="0" fontId="16" fillId="4" borderId="0" xfId="1" applyFill="1" applyAlignment="1">
      <alignment vertical="center"/>
    </xf>
    <xf numFmtId="0" fontId="10" fillId="4" borderId="0" xfId="0" applyFont="1" applyFill="1" applyAlignment="1">
      <alignment vertical="center"/>
    </xf>
    <xf numFmtId="0" fontId="18" fillId="4" borderId="0" xfId="0" applyFont="1" applyFill="1"/>
    <xf numFmtId="0" fontId="8" fillId="4" borderId="0" xfId="0" applyFont="1" applyFill="1" applyBorder="1" applyAlignment="1">
      <alignment horizontal="left" vertical="center"/>
    </xf>
    <xf numFmtId="0" fontId="28" fillId="4" borderId="3" xfId="0" applyFont="1" applyFill="1" applyBorder="1" applyAlignment="1">
      <alignment horizontal="center" vertical="center" wrapText="1"/>
    </xf>
    <xf numFmtId="0" fontId="0" fillId="4" borderId="0" xfId="0" applyFill="1" applyAlignment="1">
      <alignment horizontal="left"/>
    </xf>
    <xf numFmtId="0" fontId="1" fillId="4" borderId="4"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0" fillId="0" borderId="0" xfId="0" applyFill="1"/>
    <xf numFmtId="0" fontId="0" fillId="0" borderId="0" xfId="0" applyFill="1" applyAlignment="1">
      <alignment horizontal="center" vertical="center" wrapText="1"/>
    </xf>
    <xf numFmtId="0" fontId="34" fillId="0" borderId="0" xfId="0" applyFont="1" applyFill="1"/>
    <xf numFmtId="0" fontId="10" fillId="0" borderId="0" xfId="0" applyFont="1" applyFill="1"/>
    <xf numFmtId="0" fontId="0" fillId="0" borderId="0" xfId="0" applyFill="1" applyAlignment="1">
      <alignment vertical="top"/>
    </xf>
    <xf numFmtId="4" fontId="37" fillId="4"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164" fontId="0" fillId="4" borderId="0" xfId="0" applyNumberFormat="1" applyFill="1"/>
    <xf numFmtId="4" fontId="0" fillId="4" borderId="0" xfId="0" applyNumberFormat="1" applyFill="1"/>
    <xf numFmtId="0" fontId="38" fillId="4" borderId="3" xfId="0" applyFont="1" applyFill="1" applyBorder="1" applyAlignment="1">
      <alignment horizontal="left" vertical="center" wrapText="1"/>
    </xf>
    <xf numFmtId="0" fontId="38" fillId="4" borderId="4" xfId="0" applyFont="1" applyFill="1" applyBorder="1" applyAlignment="1">
      <alignment horizontal="center" vertical="center" wrapText="1"/>
    </xf>
    <xf numFmtId="0" fontId="38" fillId="4" borderId="4" xfId="0" applyFont="1" applyFill="1" applyBorder="1" applyAlignment="1">
      <alignment horizontal="left" vertical="center" wrapText="1"/>
    </xf>
    <xf numFmtId="4" fontId="38" fillId="4" borderId="4" xfId="0" applyNumberFormat="1" applyFont="1" applyFill="1" applyBorder="1" applyAlignment="1">
      <alignment horizontal="right" vertical="center" wrapText="1"/>
    </xf>
    <xf numFmtId="4" fontId="26" fillId="4" borderId="4" xfId="0" applyNumberFormat="1" applyFont="1" applyFill="1" applyBorder="1" applyAlignment="1">
      <alignment horizontal="right" vertical="center" wrapText="1"/>
    </xf>
    <xf numFmtId="0" fontId="8" fillId="0" borderId="4" xfId="0" applyFont="1" applyBorder="1" applyAlignment="1">
      <alignment horizontal="justify" vertical="center" wrapText="1"/>
    </xf>
    <xf numFmtId="0" fontId="25" fillId="0" borderId="1" xfId="0" applyFont="1" applyBorder="1" applyAlignment="1">
      <alignment horizontal="justify" vertical="center" wrapText="1"/>
    </xf>
    <xf numFmtId="0" fontId="17" fillId="0" borderId="4" xfId="0" applyFont="1" applyBorder="1" applyAlignment="1">
      <alignment horizontal="justify" vertical="center" wrapText="1"/>
    </xf>
    <xf numFmtId="0" fontId="25" fillId="0" borderId="3" xfId="0" applyFont="1" applyBorder="1" applyAlignment="1">
      <alignment horizontal="justify" vertical="center" wrapText="1"/>
    </xf>
    <xf numFmtId="0" fontId="3" fillId="3" borderId="4" xfId="0" applyFont="1" applyFill="1" applyBorder="1" applyAlignment="1">
      <alignment vertical="center" wrapText="1"/>
    </xf>
    <xf numFmtId="0" fontId="17" fillId="0" borderId="4" xfId="0" applyFont="1" applyBorder="1" applyAlignment="1">
      <alignment vertical="center" wrapText="1"/>
    </xf>
    <xf numFmtId="0" fontId="17" fillId="3" borderId="4" xfId="0" applyFont="1" applyFill="1" applyBorder="1" applyAlignment="1">
      <alignment vertical="center" wrapText="1"/>
    </xf>
    <xf numFmtId="0" fontId="3" fillId="0" borderId="4" xfId="0" applyFont="1" applyBorder="1" applyAlignment="1">
      <alignment vertical="center" wrapText="1"/>
    </xf>
    <xf numFmtId="0" fontId="8" fillId="0" borderId="4" xfId="0" applyFont="1" applyBorder="1" applyAlignment="1">
      <alignment horizontal="left" vertical="center" wrapText="1"/>
    </xf>
    <xf numFmtId="0" fontId="39" fillId="5" borderId="16" xfId="0" applyFont="1" applyFill="1" applyBorder="1" applyAlignment="1">
      <alignment vertical="top" wrapText="1"/>
    </xf>
    <xf numFmtId="0" fontId="39" fillId="5" borderId="3" xfId="0" applyFont="1" applyFill="1" applyBorder="1" applyAlignment="1">
      <alignment vertical="top" wrapText="1"/>
    </xf>
    <xf numFmtId="0" fontId="3" fillId="0" borderId="1" xfId="0" applyFont="1" applyBorder="1" applyAlignment="1">
      <alignment vertical="center" wrapText="1"/>
    </xf>
    <xf numFmtId="9" fontId="0" fillId="4" borderId="0" xfId="0" applyNumberFormat="1" applyFill="1"/>
    <xf numFmtId="0" fontId="0" fillId="4" borderId="0" xfId="0" applyFill="1" applyAlignment="1">
      <alignment wrapText="1"/>
    </xf>
    <xf numFmtId="0" fontId="0" fillId="4" borderId="0" xfId="0" applyFill="1" applyAlignment="1">
      <alignment horizontal="center"/>
    </xf>
    <xf numFmtId="0" fontId="16" fillId="4" borderId="0" xfId="1" applyFill="1" applyAlignment="1">
      <alignment horizontal="center" vertical="center"/>
    </xf>
    <xf numFmtId="0" fontId="27" fillId="4"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2" borderId="4" xfId="0" applyFont="1" applyFill="1" applyBorder="1" applyAlignment="1">
      <alignment vertical="top" wrapText="1"/>
    </xf>
    <xf numFmtId="0" fontId="11" fillId="5" borderId="3" xfId="0" applyFont="1" applyFill="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12" fillId="0" borderId="4" xfId="0" applyFont="1" applyBorder="1" applyAlignment="1">
      <alignment vertical="center" wrapText="1"/>
    </xf>
    <xf numFmtId="0" fontId="24" fillId="5" borderId="1" xfId="0" applyFont="1" applyFill="1" applyBorder="1" applyAlignment="1">
      <alignment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1" fillId="5" borderId="3" xfId="0" applyFont="1" applyFill="1" applyBorder="1" applyAlignment="1">
      <alignment vertical="center"/>
    </xf>
    <xf numFmtId="0" fontId="5" fillId="0" borderId="4" xfId="0" applyFont="1" applyBorder="1" applyAlignment="1">
      <alignment horizontal="center" vertical="center" wrapText="1"/>
    </xf>
    <xf numFmtId="0" fontId="29"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0" borderId="3" xfId="0" applyFont="1" applyBorder="1" applyAlignment="1">
      <alignment horizontal="justify" vertical="center" wrapText="1"/>
    </xf>
    <xf numFmtId="0" fontId="19" fillId="0" borderId="4" xfId="0" applyFont="1" applyBorder="1" applyAlignment="1">
      <alignment horizontal="justify" vertical="center" wrapText="1"/>
    </xf>
    <xf numFmtId="0" fontId="5" fillId="0" borderId="0" xfId="0" applyFont="1" applyAlignment="1">
      <alignment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 fillId="2" borderId="22" xfId="0" applyFont="1" applyFill="1" applyBorder="1" applyAlignment="1">
      <alignment horizontal="center" vertical="center" wrapText="1"/>
    </xf>
    <xf numFmtId="4" fontId="17" fillId="0" borderId="4" xfId="0" applyNumberFormat="1" applyFont="1" applyBorder="1" applyAlignment="1">
      <alignment vertical="center" wrapText="1"/>
    </xf>
    <xf numFmtId="4" fontId="17" fillId="0" borderId="4" xfId="0" applyNumberFormat="1" applyFont="1" applyBorder="1" applyAlignment="1">
      <alignment horizontal="justify" vertical="center" wrapText="1"/>
    </xf>
    <xf numFmtId="4" fontId="3" fillId="0" borderId="4" xfId="0" applyNumberFormat="1" applyFont="1" applyBorder="1" applyAlignment="1">
      <alignment vertical="center" wrapText="1"/>
    </xf>
    <xf numFmtId="4" fontId="3" fillId="0" borderId="1" xfId="0" applyNumberFormat="1" applyFont="1" applyBorder="1" applyAlignment="1">
      <alignment vertical="center" wrapText="1"/>
    </xf>
    <xf numFmtId="0" fontId="8" fillId="4" borderId="3" xfId="0" applyFont="1" applyFill="1" applyBorder="1" applyAlignment="1">
      <alignment horizontal="justify" vertical="center" wrapText="1"/>
    </xf>
    <xf numFmtId="0" fontId="4" fillId="4"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9" fontId="4" fillId="4" borderId="4" xfId="0" applyNumberFormat="1" applyFont="1" applyFill="1" applyBorder="1" applyAlignment="1">
      <alignment horizontal="center" vertical="center" wrapText="1"/>
    </xf>
    <xf numFmtId="10" fontId="4" fillId="4" borderId="4" xfId="0" applyNumberFormat="1" applyFont="1" applyFill="1" applyBorder="1" applyAlignment="1">
      <alignment horizontal="center" vertical="center" wrapText="1"/>
    </xf>
    <xf numFmtId="0" fontId="19" fillId="4" borderId="4" xfId="0" applyFont="1" applyFill="1" applyBorder="1" applyAlignment="1">
      <alignment horizontal="justify" vertical="center" wrapText="1"/>
    </xf>
    <xf numFmtId="0" fontId="4" fillId="4" borderId="4" xfId="0" applyFont="1" applyFill="1" applyBorder="1" applyAlignment="1">
      <alignment horizontal="justify" vertical="center" wrapText="1"/>
    </xf>
    <xf numFmtId="10" fontId="4" fillId="4" borderId="4" xfId="2" applyNumberFormat="1" applyFont="1" applyFill="1" applyBorder="1" applyAlignment="1">
      <alignment horizontal="center" vertical="center" wrapText="1"/>
    </xf>
    <xf numFmtId="9" fontId="4" fillId="4" borderId="4" xfId="2"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3" fillId="0" borderId="21" xfId="0" applyFont="1" applyBorder="1" applyAlignment="1">
      <alignment horizontal="center" vertical="center"/>
    </xf>
    <xf numFmtId="0" fontId="5" fillId="0" borderId="20" xfId="0" applyFont="1" applyBorder="1" applyAlignment="1">
      <alignment horizontal="center" vertical="center"/>
    </xf>
    <xf numFmtId="4" fontId="39" fillId="5" borderId="16" xfId="0" applyNumberFormat="1" applyFont="1" applyFill="1" applyBorder="1" applyAlignment="1">
      <alignment horizontal="center" vertical="top" wrapText="1"/>
    </xf>
    <xf numFmtId="4" fontId="39" fillId="5" borderId="3" xfId="0" applyNumberFormat="1" applyFont="1" applyFill="1" applyBorder="1" applyAlignment="1">
      <alignment horizontal="center" vertical="top" wrapText="1"/>
    </xf>
    <xf numFmtId="0" fontId="35" fillId="3" borderId="1" xfId="0" applyFont="1" applyFill="1" applyBorder="1" applyAlignment="1">
      <alignment horizontal="justify" vertical="center" wrapText="1"/>
    </xf>
    <xf numFmtId="0" fontId="8" fillId="5" borderId="16" xfId="0" applyFont="1" applyFill="1" applyBorder="1" applyAlignment="1">
      <alignment horizontal="justify" vertical="center" wrapText="1"/>
    </xf>
    <xf numFmtId="4" fontId="8" fillId="5" borderId="16"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0" fillId="0" borderId="9" xfId="0" applyFont="1" applyBorder="1" applyAlignment="1">
      <alignment horizontal="left" vertical="center"/>
    </xf>
    <xf numFmtId="0" fontId="5" fillId="0" borderId="3"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5" fillId="5" borderId="14" xfId="0" applyFont="1" applyFill="1" applyBorder="1" applyAlignment="1">
      <alignment horizontal="center" vertical="center" textRotation="90" wrapText="1"/>
    </xf>
    <xf numFmtId="0" fontId="45" fillId="0" borderId="4" xfId="0" applyFont="1" applyBorder="1" applyAlignment="1">
      <alignment horizontal="justify" vertical="center" wrapText="1"/>
    </xf>
    <xf numFmtId="0" fontId="45" fillId="0" borderId="4" xfId="0" applyFont="1" applyBorder="1" applyAlignment="1">
      <alignment horizontal="center" vertical="center" wrapText="1"/>
    </xf>
    <xf numFmtId="0" fontId="45" fillId="0" borderId="4" xfId="0" applyFont="1" applyFill="1" applyBorder="1" applyAlignment="1">
      <alignment horizontal="justify" vertical="center" wrapText="1"/>
    </xf>
    <xf numFmtId="0" fontId="45" fillId="0" borderId="4" xfId="0" applyFont="1" applyFill="1" applyBorder="1" applyAlignment="1">
      <alignment horizontal="center" vertical="center" wrapText="1"/>
    </xf>
    <xf numFmtId="0" fontId="45" fillId="0" borderId="15" xfId="0" applyFont="1" applyBorder="1" applyAlignment="1">
      <alignment horizontal="center" vertical="center" wrapText="1"/>
    </xf>
    <xf numFmtId="4" fontId="3" fillId="0" borderId="4" xfId="0" applyNumberFormat="1" applyFont="1" applyBorder="1" applyAlignment="1">
      <alignment horizontal="right" vertical="center" wrapText="1"/>
    </xf>
    <xf numFmtId="4" fontId="44" fillId="4" borderId="0" xfId="0" applyNumberFormat="1" applyFont="1" applyFill="1"/>
    <xf numFmtId="0" fontId="44" fillId="4" borderId="0" xfId="0" applyFont="1" applyFill="1"/>
    <xf numFmtId="0" fontId="0" fillId="6" borderId="0" xfId="0" applyFill="1"/>
    <xf numFmtId="0" fontId="3" fillId="0" borderId="4" xfId="0" applyFont="1" applyFill="1" applyBorder="1" applyAlignment="1">
      <alignment vertical="center" wrapText="1"/>
    </xf>
    <xf numFmtId="4" fontId="3" fillId="0" borderId="4" xfId="0" applyNumberFormat="1" applyFont="1" applyFill="1" applyBorder="1" applyAlignment="1">
      <alignment vertical="center" wrapText="1"/>
    </xf>
    <xf numFmtId="0" fontId="8" fillId="0" borderId="4" xfId="0" applyFont="1" applyFill="1" applyBorder="1" applyAlignment="1">
      <alignment horizontal="left" vertical="center" wrapText="1"/>
    </xf>
    <xf numFmtId="2" fontId="3" fillId="0" borderId="4" xfId="0" applyNumberFormat="1" applyFont="1" applyFill="1" applyBorder="1" applyAlignment="1">
      <alignment vertical="center" wrapText="1"/>
    </xf>
    <xf numFmtId="0" fontId="3" fillId="0" borderId="7" xfId="0" applyFont="1" applyFill="1" applyBorder="1" applyAlignment="1">
      <alignment vertical="center" wrapText="1"/>
    </xf>
    <xf numFmtId="4" fontId="3" fillId="0" borderId="5" xfId="0" applyNumberFormat="1" applyFont="1" applyFill="1" applyBorder="1" applyAlignment="1">
      <alignment vertical="center" wrapText="1"/>
    </xf>
    <xf numFmtId="0" fontId="6" fillId="4" borderId="25" xfId="0" applyFont="1" applyFill="1" applyBorder="1" applyAlignment="1">
      <alignment horizontal="center" vertical="center"/>
    </xf>
    <xf numFmtId="0" fontId="13" fillId="4" borderId="21" xfId="0" applyFont="1" applyFill="1" applyBorder="1" applyAlignment="1">
      <alignment horizontal="center" vertical="center"/>
    </xf>
    <xf numFmtId="2" fontId="5" fillId="4" borderId="20" xfId="0" applyNumberFormat="1" applyFont="1" applyFill="1" applyBorder="1" applyAlignment="1">
      <alignment horizontal="center" vertical="center"/>
    </xf>
    <xf numFmtId="0" fontId="8" fillId="5" borderId="23" xfId="0" applyFont="1" applyFill="1" applyBorder="1" applyAlignment="1">
      <alignment horizontal="justify" vertical="center" wrapText="1"/>
    </xf>
    <xf numFmtId="4" fontId="5" fillId="0" borderId="4" xfId="0" applyNumberFormat="1" applyFont="1" applyFill="1" applyBorder="1" applyAlignment="1">
      <alignment vertical="center" wrapText="1"/>
    </xf>
    <xf numFmtId="0" fontId="5" fillId="0" borderId="5" xfId="0" applyFont="1" applyFill="1" applyBorder="1" applyAlignment="1">
      <alignment vertical="center" wrapText="1"/>
    </xf>
    <xf numFmtId="4" fontId="5" fillId="0" borderId="4"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6" xfId="0" applyFont="1" applyFill="1" applyBorder="1" applyAlignment="1">
      <alignment vertical="center" wrapText="1"/>
    </xf>
    <xf numFmtId="0" fontId="8" fillId="4" borderId="27"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4" fillId="4" borderId="2" xfId="0" applyFont="1" applyFill="1" applyBorder="1" applyAlignment="1">
      <alignment horizontal="center" vertical="center" wrapText="1"/>
    </xf>
    <xf numFmtId="9" fontId="4" fillId="4" borderId="2" xfId="2" applyFont="1" applyFill="1" applyBorder="1" applyAlignment="1">
      <alignment horizontal="center" vertical="center" wrapText="1"/>
    </xf>
    <xf numFmtId="0" fontId="19"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16" fillId="3" borderId="1" xfId="1" applyFill="1" applyBorder="1" applyAlignment="1">
      <alignment horizontal="center" vertical="center" wrapText="1"/>
    </xf>
    <xf numFmtId="0" fontId="0" fillId="0" borderId="0" xfId="0" applyFill="1" applyAlignment="1">
      <alignment horizontal="center" vertical="center"/>
    </xf>
    <xf numFmtId="0" fontId="16" fillId="0" borderId="1" xfId="1" applyFill="1" applyBorder="1" applyAlignment="1">
      <alignment horizontal="center" vertical="center" wrapText="1"/>
    </xf>
    <xf numFmtId="0" fontId="11" fillId="0" borderId="12" xfId="0" applyFont="1" applyBorder="1" applyAlignment="1">
      <alignment horizontal="justify" vertical="center"/>
    </xf>
    <xf numFmtId="0" fontId="11" fillId="0" borderId="13" xfId="0" applyFont="1" applyBorder="1" applyAlignment="1">
      <alignment horizontal="justify" vertical="center"/>
    </xf>
    <xf numFmtId="0" fontId="11" fillId="0" borderId="2" xfId="0" applyFont="1" applyBorder="1" applyAlignment="1">
      <alignment horizontal="justify" vertical="center"/>
    </xf>
    <xf numFmtId="0" fontId="13" fillId="0" borderId="9" xfId="0" applyFont="1" applyBorder="1" applyAlignment="1">
      <alignment horizontal="left"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5" fillId="5" borderId="5" xfId="0" applyFont="1" applyFill="1" applyBorder="1" applyAlignment="1">
      <alignment horizontal="center" vertical="center" textRotation="90" wrapText="1"/>
    </xf>
    <xf numFmtId="0" fontId="15" fillId="5" borderId="16" xfId="0" applyFont="1" applyFill="1" applyBorder="1" applyAlignment="1">
      <alignment horizontal="center" vertical="center" textRotation="90" wrapText="1"/>
    </xf>
    <xf numFmtId="0" fontId="15" fillId="5" borderId="14" xfId="0" applyFont="1" applyFill="1" applyBorder="1" applyAlignment="1">
      <alignment horizontal="center" vertical="center" textRotation="90" wrapText="1"/>
    </xf>
    <xf numFmtId="0" fontId="45" fillId="0" borderId="5"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4" xfId="0" applyFont="1" applyBorder="1" applyAlignment="1">
      <alignment horizontal="center" vertical="center" wrapText="1"/>
    </xf>
    <xf numFmtId="0" fontId="15" fillId="5" borderId="17" xfId="0" applyFont="1" applyFill="1" applyBorder="1" applyAlignment="1">
      <alignment horizontal="center" vertical="center" textRotation="90" wrapText="1"/>
    </xf>
    <xf numFmtId="0" fontId="45" fillId="0" borderId="17"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5" fillId="0" borderId="9" xfId="0" applyFont="1" applyBorder="1" applyAlignment="1">
      <alignment horizontal="left" vertical="center"/>
    </xf>
    <xf numFmtId="0" fontId="13" fillId="0" borderId="18" xfId="0" applyFont="1" applyBorder="1" applyAlignment="1">
      <alignment horizontal="left" vertical="center"/>
    </xf>
    <xf numFmtId="0" fontId="13" fillId="4" borderId="18" xfId="0" applyFont="1" applyFill="1" applyBorder="1" applyAlignment="1">
      <alignment horizontal="left" vertical="center"/>
    </xf>
    <xf numFmtId="0" fontId="5" fillId="4" borderId="24" xfId="0" applyFont="1" applyFill="1" applyBorder="1" applyAlignment="1">
      <alignment horizontal="center" vertical="center"/>
    </xf>
    <xf numFmtId="0" fontId="8" fillId="5" borderId="19" xfId="0" applyFont="1" applyFill="1" applyBorder="1" applyAlignment="1">
      <alignment horizontal="right" vertical="center" wrapText="1"/>
    </xf>
    <xf numFmtId="0" fontId="8" fillId="5" borderId="7" xfId="0" applyFont="1" applyFill="1" applyBorder="1" applyAlignment="1">
      <alignment horizontal="right" vertical="center" wrapText="1"/>
    </xf>
    <xf numFmtId="0" fontId="8" fillId="5" borderId="8" xfId="0" applyFont="1" applyFill="1" applyBorder="1" applyAlignment="1">
      <alignment horizontal="right" vertical="center" wrapText="1"/>
    </xf>
    <xf numFmtId="0" fontId="8" fillId="5" borderId="4" xfId="0" applyFont="1" applyFill="1" applyBorder="1" applyAlignment="1">
      <alignment horizontal="righ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4" fontId="3" fillId="0" borderId="5" xfId="0" applyNumberFormat="1" applyFont="1" applyFill="1" applyBorder="1" applyAlignment="1">
      <alignment vertical="center" wrapText="1"/>
    </xf>
    <xf numFmtId="4" fontId="3" fillId="0" borderId="3" xfId="0" applyNumberFormat="1" applyFont="1" applyFill="1" applyBorder="1" applyAlignment="1">
      <alignment vertical="center" wrapText="1"/>
    </xf>
    <xf numFmtId="0" fontId="8" fillId="5" borderId="5" xfId="0" applyFont="1" applyFill="1" applyBorder="1" applyAlignment="1">
      <alignment horizontal="justify" vertical="center" wrapText="1"/>
    </xf>
    <xf numFmtId="0" fontId="8" fillId="5" borderId="16" xfId="0" applyFont="1" applyFill="1" applyBorder="1" applyAlignment="1">
      <alignment horizontal="justify" vertical="center" wrapText="1"/>
    </xf>
    <xf numFmtId="0" fontId="8" fillId="5" borderId="3" xfId="0" applyFont="1" applyFill="1" applyBorder="1" applyAlignment="1">
      <alignment horizontal="justify" vertical="center" wrapText="1"/>
    </xf>
    <xf numFmtId="0" fontId="6" fillId="4" borderId="11" xfId="0" applyFont="1" applyFill="1" applyBorder="1" applyAlignment="1">
      <alignment horizontal="left" vertical="center"/>
    </xf>
    <xf numFmtId="0" fontId="8" fillId="5" borderId="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2" xfId="0" applyFont="1" applyFill="1" applyBorder="1" applyAlignment="1">
      <alignment vertical="center" wrapText="1"/>
    </xf>
    <xf numFmtId="4" fontId="8" fillId="5" borderId="5" xfId="0" applyNumberFormat="1" applyFont="1" applyFill="1" applyBorder="1" applyAlignment="1">
      <alignment horizontal="center" vertical="center" wrapText="1"/>
    </xf>
    <xf numFmtId="4" fontId="8" fillId="5" borderId="16" xfId="0" applyNumberFormat="1" applyFont="1" applyFill="1" applyBorder="1" applyAlignment="1">
      <alignment horizontal="center" vertical="center" wrapText="1"/>
    </xf>
    <xf numFmtId="4" fontId="8" fillId="5" borderId="3" xfId="0" applyNumberFormat="1" applyFont="1" applyFill="1" applyBorder="1" applyAlignment="1">
      <alignment horizontal="center" vertical="center" wrapText="1"/>
    </xf>
    <xf numFmtId="0" fontId="8" fillId="0" borderId="12" xfId="0" applyFont="1" applyBorder="1" applyAlignment="1">
      <alignment vertical="center" wrapText="1"/>
    </xf>
    <xf numFmtId="0" fontId="8" fillId="0" borderId="2" xfId="0" applyFont="1" applyBorder="1" applyAlignment="1">
      <alignment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0" fillId="0" borderId="9" xfId="0" applyFont="1" applyBorder="1" applyAlignment="1">
      <alignment horizontal="left" vertical="center"/>
    </xf>
    <xf numFmtId="0" fontId="5" fillId="0" borderId="0"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1" fillId="4" borderId="12" xfId="0" applyFont="1" applyFill="1" applyBorder="1" applyAlignment="1">
      <alignment horizontal="justify" vertical="center" wrapText="1"/>
    </xf>
    <xf numFmtId="0" fontId="1" fillId="4" borderId="2" xfId="0" applyFont="1" applyFill="1" applyBorder="1" applyAlignment="1">
      <alignment horizontal="justify" vertical="center" wrapText="1"/>
    </xf>
    <xf numFmtId="0" fontId="6" fillId="4" borderId="11" xfId="0" applyFont="1" applyFill="1" applyBorder="1" applyAlignment="1">
      <alignment horizontal="left"/>
    </xf>
    <xf numFmtId="0" fontId="34" fillId="4" borderId="19"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3" fillId="0" borderId="11" xfId="0" applyFont="1" applyBorder="1" applyAlignment="1">
      <alignment horizontal="left"/>
    </xf>
    <xf numFmtId="0" fontId="27" fillId="2" borderId="5"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47" fillId="0" borderId="0" xfId="0" applyFont="1" applyFill="1" applyBorder="1" applyAlignment="1">
      <alignment horizontal="center"/>
    </xf>
    <xf numFmtId="0" fontId="47" fillId="0" borderId="0" xfId="0" applyFont="1" applyFill="1" applyBorder="1"/>
    <xf numFmtId="0" fontId="20" fillId="0" borderId="0" xfId="0" applyFont="1" applyFill="1" applyBorder="1" applyAlignment="1">
      <alignment horizontal="center" vertical="center"/>
    </xf>
    <xf numFmtId="0" fontId="47"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xf>
    <xf numFmtId="0" fontId="1" fillId="7"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7" borderId="4" xfId="0" applyFont="1" applyFill="1" applyBorder="1" applyAlignment="1">
      <alignment horizontal="justify" vertical="center" wrapText="1"/>
    </xf>
    <xf numFmtId="0" fontId="9" fillId="8" borderId="5"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49" fillId="3" borderId="1" xfId="1" applyFont="1" applyFill="1" applyBorder="1" applyAlignment="1">
      <alignment horizontal="left" vertical="center" wrapText="1"/>
    </xf>
    <xf numFmtId="0" fontId="9" fillId="8" borderId="3" xfId="0" applyFont="1" applyFill="1" applyBorder="1" applyAlignment="1">
      <alignment horizontal="left" vertical="center" wrapText="1"/>
    </xf>
    <xf numFmtId="0" fontId="48" fillId="3"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8" fillId="3" borderId="1" xfId="0" applyFont="1" applyFill="1" applyBorder="1" applyAlignment="1">
      <alignment horizontal="left" vertical="center" wrapText="1"/>
    </xf>
    <xf numFmtId="0" fontId="50" fillId="0" borderId="1" xfId="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6" fillId="3" borderId="1" xfId="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6" fillId="0" borderId="1" xfId="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8" fillId="3" borderId="16" xfId="0" applyFont="1" applyFill="1" applyBorder="1" applyAlignment="1">
      <alignment horizontal="left" vertical="center" wrapText="1"/>
    </xf>
    <xf numFmtId="0" fontId="49" fillId="0" borderId="1" xfId="1"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3" xfId="0" applyFont="1" applyFill="1" applyBorder="1" applyAlignment="1">
      <alignment horizontal="left" vertical="center" wrapText="1"/>
    </xf>
    <xf numFmtId="0" fontId="49" fillId="3" borderId="5" xfId="1" applyFont="1" applyFill="1" applyBorder="1" applyAlignment="1">
      <alignment horizontal="left" vertical="center" wrapText="1"/>
    </xf>
    <xf numFmtId="0" fontId="48" fillId="0" borderId="5" xfId="0" applyFont="1" applyFill="1" applyBorder="1" applyAlignment="1">
      <alignment horizontal="left" vertical="center" wrapText="1"/>
    </xf>
    <xf numFmtId="0" fontId="49" fillId="0" borderId="27" xfId="1" applyFont="1" applyFill="1" applyBorder="1" applyAlignment="1">
      <alignment horizontal="left" vertical="center" wrapText="1"/>
    </xf>
    <xf numFmtId="0" fontId="48" fillId="0" borderId="16" xfId="0" applyFont="1" applyFill="1" applyBorder="1" applyAlignment="1">
      <alignment horizontal="left" vertical="center" wrapText="1"/>
    </xf>
    <xf numFmtId="0" fontId="49" fillId="0" borderId="27" xfId="1" applyFont="1" applyBorder="1" applyAlignment="1">
      <alignment horizontal="left" vertical="center" wrapText="1"/>
    </xf>
    <xf numFmtId="0" fontId="48" fillId="0"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6" fillId="0" borderId="27" xfId="1" applyBorder="1" applyAlignment="1">
      <alignment horizontal="left" vertical="center"/>
    </xf>
    <xf numFmtId="0" fontId="49" fillId="3" borderId="3" xfId="1" applyFont="1" applyFill="1" applyBorder="1" applyAlignment="1">
      <alignment horizontal="left" vertical="center" wrapText="1"/>
    </xf>
    <xf numFmtId="0" fontId="1" fillId="0" borderId="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4" xfId="0" applyFont="1" applyFill="1" applyBorder="1" applyAlignment="1">
      <alignment horizontal="left" vertical="center" wrapText="1"/>
    </xf>
    <xf numFmtId="0" fontId="40" fillId="0" borderId="0" xfId="0" applyFont="1" applyFill="1" applyBorder="1" applyAlignment="1">
      <alignment horizontal="justify" vertical="center"/>
    </xf>
    <xf numFmtId="0" fontId="56" fillId="0" borderId="0" xfId="0" applyFont="1" applyFill="1" applyBorder="1" applyAlignment="1">
      <alignment horizontal="left" vertical="center"/>
    </xf>
    <xf numFmtId="0" fontId="57" fillId="0" borderId="0" xfId="0" applyFont="1" applyFill="1"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424069</xdr:colOff>
      <xdr:row>5</xdr:row>
      <xdr:rowOff>130865</xdr:rowOff>
    </xdr:from>
    <xdr:to>
      <xdr:col>1</xdr:col>
      <xdr:colOff>3614944</xdr:colOff>
      <xdr:row>5</xdr:row>
      <xdr:rowOff>1094547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3591" y="4702865"/>
          <a:ext cx="3190875" cy="963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400051</xdr:colOff>
      <xdr:row>0</xdr:row>
      <xdr:rowOff>95250</xdr:rowOff>
    </xdr:from>
    <xdr:to>
      <xdr:col>11</xdr:col>
      <xdr:colOff>485776</xdr:colOff>
      <xdr:row>0</xdr:row>
      <xdr:rowOff>707250</xdr:rowOff>
    </xdr:to>
    <xdr:pic>
      <xdr:nvPicPr>
        <xdr:cNvPr id="2" name="Imagen 2" descr="Descripción: Imagen relacionada">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7101" y="95250"/>
          <a:ext cx="847725"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95251</xdr:colOff>
      <xdr:row>0</xdr:row>
      <xdr:rowOff>57150</xdr:rowOff>
    </xdr:from>
    <xdr:to>
      <xdr:col>0</xdr:col>
      <xdr:colOff>1524000</xdr:colOff>
      <xdr:row>1</xdr:row>
      <xdr:rowOff>0</xdr:rowOff>
    </xdr:to>
    <xdr:pic>
      <xdr:nvPicPr>
        <xdr:cNvPr id="3" name="Imagen 1">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1" y="57150"/>
          <a:ext cx="533399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1362075</xdr:colOff>
      <xdr:row>0</xdr:row>
      <xdr:rowOff>104775</xdr:rowOff>
    </xdr:from>
    <xdr:to>
      <xdr:col>2</xdr:col>
      <xdr:colOff>2524124</xdr:colOff>
      <xdr:row>0</xdr:row>
      <xdr:rowOff>716775</xdr:rowOff>
    </xdr:to>
    <xdr:pic>
      <xdr:nvPicPr>
        <xdr:cNvPr id="4" name="Imagen 2" descr="Descripción: Imagen relacionada">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104775"/>
          <a:ext cx="1162049" cy="61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v.mx/planeacioninstitucional/integracion-y-seguimiento-de-programas-educativos/programa-integral-de-fortalecimiento-institucional/" TargetMode="External"/><Relationship Id="rId2" Type="http://schemas.openxmlformats.org/officeDocument/2006/relationships/hyperlink" Target="https://www.transparenciapresupuestaria.gob.mx/es/PTP/RFT" TargetMode="External"/><Relationship Id="rId1" Type="http://schemas.openxmlformats.org/officeDocument/2006/relationships/hyperlink" Target="https://www.gob.mx/cms/uploads/attachment/file/337935/GU_A_DE_OPERACI_N_FAM_UNIVERSIDADES_P_BLICAS_2018.pdf" TargetMode="External"/><Relationship Id="rId5" Type="http://schemas.openxmlformats.org/officeDocument/2006/relationships/printerSettings" Target="../printerSettings/printerSettings1.bin"/><Relationship Id="rId4" Type="http://schemas.openxmlformats.org/officeDocument/2006/relationships/hyperlink" Target="https://www.dof.gob.mx/nota_detalle.php?codigo=5549287&amp;fecha=31/01/201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uv.mx/planeacioninstitucional/fondos-extraordinarios/fondos-extraordinarios-2017/fondo-de-aportaciones-multiples-2017-fam/" TargetMode="External"/><Relationship Id="rId18" Type="http://schemas.openxmlformats.org/officeDocument/2006/relationships/hyperlink" Target="https://www.uv.mx/planeacioninstitucional/files/2018/10/PROYECTO-DE-MEJORA-WEB.pdf" TargetMode="External"/><Relationship Id="rId26" Type="http://schemas.openxmlformats.org/officeDocument/2006/relationships/hyperlink" Target="https://www.uv.mx/planeacioninstitucional/files/2018/10/PROYECTO-DE-MEJORA-WEB.pdf" TargetMode="External"/><Relationship Id="rId39" Type="http://schemas.openxmlformats.org/officeDocument/2006/relationships/hyperlink" Target="http://colaboracion.uv.mx/informacionpublica/contabilidad/Cuenta%20P%C3%BAblica/Informacion-Financiera-Presupuestal-2018/Informaci%C3%B3n%20Program%C3%A1tica/Indicadores%20de%20Resultados/INDICADORES%20DE%20RESULTADOS/ANEXO%20XX.pdf" TargetMode="External"/><Relationship Id="rId21" Type="http://schemas.openxmlformats.org/officeDocument/2006/relationships/hyperlink" Target="https://www.uv.mx/legislacion/files/2018/12/Estatuto-General-3-12-2018.pdf" TargetMode="External"/><Relationship Id="rId34" Type="http://schemas.openxmlformats.org/officeDocument/2006/relationships/hyperlink" Target="https://www.uv.mx/orgmet/files/2019/05/pcm-fam-p-01.pdf" TargetMode="External"/><Relationship Id="rId7" Type="http://schemas.openxmlformats.org/officeDocument/2006/relationships/hyperlink" Target="https://forms.gle/74aJvrs4z8xN93Kh6Anexo%206" TargetMode="External"/><Relationship Id="rId2" Type="http://schemas.openxmlformats.org/officeDocument/2006/relationships/hyperlink" Target="https://www.transparenciapresupuestaria.gob.mx/es/PTP/RFT" TargetMode="External"/><Relationship Id="rId16" Type="http://schemas.openxmlformats.org/officeDocument/2006/relationships/hyperlink" Target="https://www.uv.mx/planeacioninstitucional/files/2016/04/EVALUACION-FAM-WEB.pdf" TargetMode="External"/><Relationship Id="rId20" Type="http://schemas.openxmlformats.org/officeDocument/2006/relationships/hyperlink" Target="https://www.uv.mx/legislacion/files/2018/12/Estatuto-General-3-12-2018.pdf" TargetMode="External"/><Relationship Id="rId29" Type="http://schemas.openxmlformats.org/officeDocument/2006/relationships/hyperlink" Target="https://www.uv.mx/legislacion/files/2017/07/Planeacion-y-evaluacion-Universidad-Veracruzana.pdf" TargetMode="External"/><Relationship Id="rId41" Type="http://schemas.openxmlformats.org/officeDocument/2006/relationships/drawing" Target="../drawings/drawing2.xml"/><Relationship Id="rId1" Type="http://schemas.openxmlformats.org/officeDocument/2006/relationships/hyperlink" Target="https://www.uv.mx/planeacioninstitucional/files/2018/05/Asignacion-FAM-2018-WEB.pdf" TargetMode="External"/><Relationship Id="rId6" Type="http://schemas.openxmlformats.org/officeDocument/2006/relationships/hyperlink" Target="https://www.uv.mx/legislacion/files/2016/12/Codigo-de-Etica-UV.pdf" TargetMode="External"/><Relationship Id="rId11" Type="http://schemas.openxmlformats.org/officeDocument/2006/relationships/hyperlink" Target="https://www.uv.mx/planeacioninstitucional/files/2017/11/DocumentoPFCE_30MSU0940B-WEB.pdf" TargetMode="External"/><Relationship Id="rId24" Type="http://schemas.openxmlformats.org/officeDocument/2006/relationships/hyperlink" Target="https://www.uv.mx/planeacioninstitucional/files/2016/04/EVALUACION-FAM-WEB.pdf" TargetMode="External"/><Relationship Id="rId32" Type="http://schemas.openxmlformats.org/officeDocument/2006/relationships/hyperlink" Target="https://www.uv.mx/dpcm/departamentos/jefatura-de-control-y-seguimiento-de-obra" TargetMode="External"/><Relationship Id="rId37" Type="http://schemas.openxmlformats.org/officeDocument/2006/relationships/hyperlink" Target="https://www.uv.mx/cocodi/" TargetMode="External"/><Relationship Id="rId40" Type="http://schemas.openxmlformats.org/officeDocument/2006/relationships/hyperlink" Target="http://colaboracion.uv.mx/informacionpublica/presupuestos/Armonizaci%C3%B3n/PAE%202018.pdf" TargetMode="External"/><Relationship Id="rId5" Type="http://schemas.openxmlformats.org/officeDocument/2006/relationships/hyperlink" Target="https://www.uv.mx/planeacioninstitucional/files/2018/05/Asignacion-FAM-2018-WEB.pdf" TargetMode="External"/><Relationship Id="rId15" Type="http://schemas.openxmlformats.org/officeDocument/2006/relationships/hyperlink" Target="https://www.uv.mx/planeacioninstitucional/files/2015/09/Proyecto-de-mejora-FAM-2015.pdf" TargetMode="External"/><Relationship Id="rId23" Type="http://schemas.openxmlformats.org/officeDocument/2006/relationships/hyperlink" Target="https://www.uv.mx/orgmet/files/2019/05/pcm-fam-p-02.pdf" TargetMode="External"/><Relationship Id="rId28" Type="http://schemas.openxmlformats.org/officeDocument/2006/relationships/hyperlink" Target="https://www.uv.mx/planeacioninstitucional/programa-anual-de-evaluacion/" TargetMode="External"/><Relationship Id="rId36" Type="http://schemas.openxmlformats.org/officeDocument/2006/relationships/hyperlink" Target="https://www.uv.mx/orgmet/files/2019/05/pcm-fam-p-03.pdf" TargetMode="External"/><Relationship Id="rId10" Type="http://schemas.openxmlformats.org/officeDocument/2006/relationships/hyperlink" Target="https://www.gob.mx/cms/uploads/attachment/file/337935/GU_A_DE_OPERACI_N_FAM_UNIVERSIDADES_P_BLICAS_2018.pdf" TargetMode="External"/><Relationship Id="rId19" Type="http://schemas.openxmlformats.org/officeDocument/2006/relationships/hyperlink" Target="https://www.uv.mx/orgmet/files/2019/05/pcm-fam-p-01.pdf" TargetMode="External"/><Relationship Id="rId31" Type="http://schemas.openxmlformats.org/officeDocument/2006/relationships/hyperlink" Target="https://www.uv.mx/orgmet/files/2019/05/pcm-fam-p-03.pdf" TargetMode="External"/><Relationship Id="rId4" Type="http://schemas.openxmlformats.org/officeDocument/2006/relationships/hyperlink" Target="http://www.uv.mx/planeacioninstitucional/files/2017/08/16_Anexo_XVI_Guia_FAM.docx" TargetMode="External"/><Relationship Id="rId9" Type="http://schemas.openxmlformats.org/officeDocument/2006/relationships/hyperlink" Target="https://www.dgesu.ses.sep.gob.mx/FAM.htm" TargetMode="External"/><Relationship Id="rId14" Type="http://schemas.openxmlformats.org/officeDocument/2006/relationships/hyperlink" Target="https://www.uv.mx/planeacioninstitucional/fondos-extraordinarios/fondos-extraordinarios-2018/fondo-de-aportaciones-multiples-2018-fam/" TargetMode="External"/><Relationship Id="rId22" Type="http://schemas.openxmlformats.org/officeDocument/2006/relationships/hyperlink" Target="https://www.uv.mx/orgmet/files/2019/05/pcm-fam-p-03.pdf" TargetMode="External"/><Relationship Id="rId27" Type="http://schemas.openxmlformats.org/officeDocument/2006/relationships/hyperlink" Target="https://www.uv.mx/orgmet/files/2019/05/pcm-fam-p-01.pdf" TargetMode="External"/><Relationship Id="rId30" Type="http://schemas.openxmlformats.org/officeDocument/2006/relationships/hyperlink" Target="https://www.uv.mx/orgmet/files/2019/05/pcm-fam-p-02.pdf" TargetMode="External"/><Relationship Id="rId35" Type="http://schemas.openxmlformats.org/officeDocument/2006/relationships/hyperlink" Target="https://www.uv.mx/orgmet/files/2019/05/pcm-fam-p-02.pdf" TargetMode="External"/><Relationship Id="rId8" Type="http://schemas.openxmlformats.org/officeDocument/2006/relationships/hyperlink" Target="https://www.uv.mx/universidad/buzon-de-comentarios/" TargetMode="External"/><Relationship Id="rId3" Type="http://schemas.openxmlformats.org/officeDocument/2006/relationships/hyperlink" Target="https://www.uv.mx/legislacion/files/2018/12/Reglamento-Comite-de-Obras-UniversidadVeracruzana.pdf" TargetMode="External"/><Relationship Id="rId12" Type="http://schemas.openxmlformats.org/officeDocument/2006/relationships/hyperlink" Target="https://www.uv.mx/planeacioninstitucional/fondos-extraordinarios/fondos-extraordinarios-2016/fondo-de-aportaciones-multiples-2016-fam/" TargetMode="External"/><Relationship Id="rId17" Type="http://schemas.openxmlformats.org/officeDocument/2006/relationships/hyperlink" Target="https://www.uv.mx/planeacioninstitucional/files/2016/04/OF.-SAF-1811-FAM-2016_WEB.pdf" TargetMode="External"/><Relationship Id="rId25" Type="http://schemas.openxmlformats.org/officeDocument/2006/relationships/hyperlink" Target="https://www.uv.mx/planeacioninstitucional/files/2016/04/OF.-SAF-1811-FAM-2016_WEB.pdf" TargetMode="External"/><Relationship Id="rId33" Type="http://schemas.openxmlformats.org/officeDocument/2006/relationships/hyperlink" Target="https://www.uv.mx/legislacion/files/2017/07/Obras-Universidad-Veracruzana.pdf" TargetMode="External"/><Relationship Id="rId38" Type="http://schemas.openxmlformats.org/officeDocument/2006/relationships/hyperlink" Target="http://colaboracion.uv.mx/informacionpublica/presupuestos/Otros/2017/PROYECTO%20DE%20PPTOS%202018%20COMPLETO%20con%20dictame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inanzaspublicas.hacienda.gob.mx/es/Finanzas_Publicas/Informes_al_Congreso_de_la_Union" TargetMode="External"/><Relationship Id="rId7" Type="http://schemas.openxmlformats.org/officeDocument/2006/relationships/drawing" Target="../drawings/drawing1.xml"/><Relationship Id="rId2" Type="http://schemas.openxmlformats.org/officeDocument/2006/relationships/hyperlink" Target="https://www.finanzaspublicas.hacienda.gob.mx/es/Finanzas_Publicas/Informes_al_Congreso_de_la_Union" TargetMode="External"/><Relationship Id="rId1" Type="http://schemas.openxmlformats.org/officeDocument/2006/relationships/hyperlink" Target="https://www.uv.mx/planeacioninstitucional/integracion-y-seguimiento-de-programas-educativos/programa-integral-de-fortalecimiento-institucional/pfce-2018-2019/elaboracion-del-pfce-2018-2019/anexos-pfce-2018-2019/" TargetMode="External"/><Relationship Id="rId6" Type="http://schemas.openxmlformats.org/officeDocument/2006/relationships/printerSettings" Target="../printerSettings/printerSettings2.bin"/><Relationship Id="rId5" Type="http://schemas.openxmlformats.org/officeDocument/2006/relationships/hyperlink" Target="http://www.dfi.ses.sep.gob.mx/FAM/Objetivo_FAM.html" TargetMode="External"/><Relationship Id="rId4" Type="http://schemas.openxmlformats.org/officeDocument/2006/relationships/hyperlink" Target="https://www.uv.mx/planeacioninstitucional/files/2019/05/PROCEDIMIENTO-1.-ELABORACION-DEL-PROYECTO-INTEGRAL-FAM-R.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130" zoomScaleNormal="130" workbookViewId="0">
      <selection activeCell="B6" sqref="B6"/>
    </sheetView>
  </sheetViews>
  <sheetFormatPr baseColWidth="10" defaultRowHeight="15"/>
  <cols>
    <col min="1" max="1" width="41" style="18" customWidth="1"/>
    <col min="2" max="2" width="78.42578125" style="18" customWidth="1"/>
    <col min="3" max="3" width="36.7109375" style="134" customWidth="1"/>
    <col min="4" max="4" width="36" style="18" customWidth="1"/>
    <col min="5" max="16384" width="11.42578125" style="18"/>
  </cols>
  <sheetData>
    <row r="1" spans="1:4" ht="22.5" customHeight="1" thickBot="1">
      <c r="A1" s="139" t="s">
        <v>5</v>
      </c>
      <c r="B1" s="139"/>
      <c r="C1" s="139"/>
      <c r="D1" s="139"/>
    </row>
    <row r="2" spans="1:4" ht="26.25" thickBot="1">
      <c r="A2" s="1" t="s">
        <v>6</v>
      </c>
      <c r="B2" s="2" t="s">
        <v>7</v>
      </c>
      <c r="C2" s="2" t="s">
        <v>8</v>
      </c>
      <c r="D2" s="2" t="s">
        <v>9</v>
      </c>
    </row>
    <row r="3" spans="1:4" ht="24" customHeight="1" thickBot="1">
      <c r="A3" s="136" t="s">
        <v>129</v>
      </c>
      <c r="B3" s="137"/>
      <c r="C3" s="137"/>
      <c r="D3" s="138"/>
    </row>
    <row r="4" spans="1:4" ht="15.75" thickBot="1">
      <c r="A4" s="139" t="s">
        <v>10</v>
      </c>
      <c r="B4" s="139"/>
      <c r="C4" s="139"/>
      <c r="D4" s="139"/>
    </row>
    <row r="5" spans="1:4" ht="180.75" thickBot="1">
      <c r="A5" s="3" t="s">
        <v>133</v>
      </c>
      <c r="B5" s="3" t="s">
        <v>391</v>
      </c>
      <c r="C5" s="84" t="s">
        <v>406</v>
      </c>
      <c r="D5" s="3"/>
    </row>
    <row r="6" spans="1:4" ht="126" customHeight="1" thickBot="1">
      <c r="A6" s="3" t="s">
        <v>134</v>
      </c>
      <c r="B6" s="3" t="s">
        <v>392</v>
      </c>
      <c r="C6" s="84" t="s">
        <v>407</v>
      </c>
      <c r="D6" s="3"/>
    </row>
    <row r="7" spans="1:4" ht="207" customHeight="1" thickBot="1">
      <c r="A7" s="3" t="s">
        <v>135</v>
      </c>
      <c r="B7" s="3" t="s">
        <v>396</v>
      </c>
      <c r="C7" s="98" t="s">
        <v>415</v>
      </c>
      <c r="D7" s="3" t="s">
        <v>405</v>
      </c>
    </row>
    <row r="8" spans="1:4" ht="102" thickBot="1">
      <c r="A8" s="3" t="s">
        <v>180</v>
      </c>
      <c r="B8" s="3" t="s">
        <v>393</v>
      </c>
      <c r="C8" s="98" t="s">
        <v>408</v>
      </c>
      <c r="D8" s="3" t="s">
        <v>494</v>
      </c>
    </row>
    <row r="9" spans="1:4" ht="173.25" customHeight="1" thickBot="1">
      <c r="A9" s="3" t="s">
        <v>136</v>
      </c>
      <c r="B9" s="3" t="s">
        <v>495</v>
      </c>
      <c r="C9" s="84" t="s">
        <v>409</v>
      </c>
      <c r="D9" s="3"/>
    </row>
    <row r="10" spans="1:4" ht="377.25" customHeight="1" thickBot="1">
      <c r="A10" s="3" t="s">
        <v>137</v>
      </c>
      <c r="B10" s="90" t="s">
        <v>397</v>
      </c>
      <c r="C10" s="98" t="s">
        <v>483</v>
      </c>
      <c r="D10" s="3"/>
    </row>
    <row r="11" spans="1:4" ht="228" customHeight="1" thickBot="1">
      <c r="A11" s="3" t="s">
        <v>138</v>
      </c>
      <c r="B11" s="90" t="s">
        <v>414</v>
      </c>
      <c r="C11" s="98" t="s">
        <v>415</v>
      </c>
      <c r="D11" s="3"/>
    </row>
    <row r="12" spans="1:4" ht="321" customHeight="1" thickBot="1">
      <c r="A12" s="3" t="s">
        <v>332</v>
      </c>
      <c r="B12" s="90" t="s">
        <v>398</v>
      </c>
      <c r="C12" s="132"/>
      <c r="D12" s="3"/>
    </row>
    <row r="13" spans="1:4" ht="297.75" customHeight="1" thickBot="1">
      <c r="A13" s="3" t="s">
        <v>181</v>
      </c>
      <c r="B13" s="3" t="s">
        <v>394</v>
      </c>
      <c r="C13" s="133" t="s">
        <v>410</v>
      </c>
      <c r="D13" s="3"/>
    </row>
    <row r="14" spans="1:4" ht="87" customHeight="1" thickBot="1">
      <c r="A14" s="3" t="s">
        <v>182</v>
      </c>
      <c r="B14" s="3" t="s">
        <v>496</v>
      </c>
      <c r="C14" s="98" t="s">
        <v>416</v>
      </c>
      <c r="D14" s="3"/>
    </row>
    <row r="15" spans="1:4" ht="63.75" customHeight="1" thickBot="1">
      <c r="A15" s="3" t="s">
        <v>139</v>
      </c>
      <c r="B15" s="3" t="s">
        <v>374</v>
      </c>
      <c r="C15" s="131"/>
      <c r="D15" s="3"/>
    </row>
    <row r="16" spans="1:4" ht="15.75" customHeight="1" thickBot="1">
      <c r="A16" s="140" t="s">
        <v>11</v>
      </c>
      <c r="B16" s="141"/>
      <c r="C16" s="141"/>
      <c r="D16" s="142"/>
    </row>
    <row r="17" spans="1:5" ht="108.75" customHeight="1" thickBot="1">
      <c r="A17" s="3" t="s">
        <v>140</v>
      </c>
      <c r="B17" s="3" t="s">
        <v>375</v>
      </c>
      <c r="C17" s="84" t="s">
        <v>209</v>
      </c>
      <c r="D17" s="3"/>
    </row>
    <row r="18" spans="1:5" ht="155.25" customHeight="1" thickBot="1">
      <c r="A18" s="3" t="s">
        <v>141</v>
      </c>
      <c r="B18" s="3" t="s">
        <v>399</v>
      </c>
      <c r="C18" s="98" t="s">
        <v>416</v>
      </c>
      <c r="D18" s="3"/>
      <c r="E18" s="19"/>
    </row>
    <row r="19" spans="1:5" ht="257.25" customHeight="1" thickBot="1">
      <c r="A19" s="3" t="s">
        <v>142</v>
      </c>
      <c r="B19" s="3" t="s">
        <v>395</v>
      </c>
      <c r="C19" s="131"/>
      <c r="D19" s="3"/>
    </row>
    <row r="20" spans="1:5" ht="138.75" customHeight="1" thickBot="1">
      <c r="A20" s="3" t="s">
        <v>143</v>
      </c>
      <c r="B20" s="3" t="s">
        <v>376</v>
      </c>
      <c r="C20" s="84" t="s">
        <v>413</v>
      </c>
      <c r="D20" s="3"/>
    </row>
    <row r="21" spans="1:5" ht="108" customHeight="1" thickBot="1">
      <c r="A21" s="3" t="s">
        <v>144</v>
      </c>
      <c r="B21" s="90" t="s">
        <v>411</v>
      </c>
      <c r="C21" s="84" t="s">
        <v>412</v>
      </c>
      <c r="D21" s="3"/>
    </row>
    <row r="22" spans="1:5" ht="15.75" thickBot="1">
      <c r="A22" s="140" t="s">
        <v>12</v>
      </c>
      <c r="B22" s="141"/>
      <c r="C22" s="142"/>
      <c r="D22" s="3"/>
    </row>
    <row r="23" spans="1:5" ht="190.5" customHeight="1" thickBot="1">
      <c r="A23" s="3" t="s">
        <v>183</v>
      </c>
      <c r="B23" s="3" t="s">
        <v>400</v>
      </c>
      <c r="C23" s="131"/>
      <c r="D23" s="3"/>
      <c r="E23" s="19"/>
    </row>
    <row r="24" spans="1:5" ht="144" customHeight="1" thickBot="1">
      <c r="A24" s="3" t="s">
        <v>145</v>
      </c>
      <c r="B24" s="3" t="s">
        <v>377</v>
      </c>
      <c r="C24" s="84" t="s">
        <v>210</v>
      </c>
      <c r="D24" s="3"/>
      <c r="E24" s="19"/>
    </row>
    <row r="25" spans="1:5" ht="129.94999999999999" customHeight="1" thickBot="1">
      <c r="A25" s="3" t="s">
        <v>146</v>
      </c>
      <c r="B25" s="3" t="s">
        <v>404</v>
      </c>
      <c r="C25" s="131"/>
      <c r="D25" s="3"/>
    </row>
    <row r="26" spans="1:5" ht="104.25" customHeight="1" thickBot="1">
      <c r="A26" s="3" t="s">
        <v>147</v>
      </c>
      <c r="B26" s="3" t="s">
        <v>378</v>
      </c>
      <c r="C26" s="84" t="s">
        <v>413</v>
      </c>
      <c r="D26" s="3"/>
    </row>
    <row r="27" spans="1:5" ht="105.75" customHeight="1" thickBot="1">
      <c r="A27" s="3" t="s">
        <v>148</v>
      </c>
      <c r="B27" s="3" t="s">
        <v>401</v>
      </c>
      <c r="C27" s="84" t="s">
        <v>417</v>
      </c>
      <c r="D27" s="3"/>
    </row>
    <row r="28" spans="1:5" ht="141" customHeight="1" thickBot="1">
      <c r="A28" s="3" t="s">
        <v>149</v>
      </c>
      <c r="B28" s="3" t="s">
        <v>379</v>
      </c>
      <c r="C28" s="131"/>
      <c r="D28" s="3"/>
      <c r="E28" s="19"/>
    </row>
    <row r="29" spans="1:5" ht="134.25" customHeight="1" thickBot="1">
      <c r="A29" s="3" t="s">
        <v>184</v>
      </c>
      <c r="B29" s="3" t="s">
        <v>402</v>
      </c>
      <c r="C29" s="131"/>
      <c r="D29" s="3"/>
    </row>
    <row r="30" spans="1:5" ht="113.25" thickBot="1">
      <c r="A30" s="3" t="s">
        <v>150</v>
      </c>
      <c r="B30" s="3" t="s">
        <v>403</v>
      </c>
      <c r="C30" s="131"/>
      <c r="D30" s="3"/>
    </row>
    <row r="31" spans="1:5" ht="113.25" thickBot="1">
      <c r="A31" s="3" t="s">
        <v>151</v>
      </c>
      <c r="B31" s="3" t="s">
        <v>380</v>
      </c>
      <c r="C31" s="131"/>
      <c r="D31" s="3"/>
    </row>
    <row r="32" spans="1:5" ht="120" customHeight="1" thickBot="1">
      <c r="A32" s="3" t="s">
        <v>152</v>
      </c>
      <c r="B32" s="3" t="s">
        <v>382</v>
      </c>
      <c r="C32" s="84" t="s">
        <v>413</v>
      </c>
      <c r="D32" s="3"/>
    </row>
    <row r="33" spans="1:5" ht="103.5" customHeight="1" thickBot="1">
      <c r="A33" s="3" t="s">
        <v>153</v>
      </c>
      <c r="B33" s="3" t="s">
        <v>381</v>
      </c>
      <c r="C33" s="84" t="s">
        <v>211</v>
      </c>
      <c r="D33" s="3"/>
    </row>
    <row r="34" spans="1:5" ht="207.75" customHeight="1" thickBot="1">
      <c r="A34" s="3" t="s">
        <v>154</v>
      </c>
      <c r="B34" s="3" t="s">
        <v>382</v>
      </c>
      <c r="C34" s="84" t="s">
        <v>413</v>
      </c>
      <c r="D34" s="3"/>
    </row>
    <row r="35" spans="1:5" ht="92.25" customHeight="1" thickBot="1">
      <c r="A35" s="3" t="s">
        <v>155</v>
      </c>
      <c r="B35" s="3" t="s">
        <v>383</v>
      </c>
      <c r="C35" s="84" t="s">
        <v>413</v>
      </c>
      <c r="D35" s="3"/>
    </row>
    <row r="36" spans="1:5" ht="60" customHeight="1" thickBot="1">
      <c r="A36" s="3" t="s">
        <v>156</v>
      </c>
      <c r="B36" s="3" t="s">
        <v>384</v>
      </c>
      <c r="C36" s="131"/>
      <c r="D36" s="3"/>
      <c r="E36" s="20"/>
    </row>
  </sheetData>
  <mergeCells count="5">
    <mergeCell ref="A3:D3"/>
    <mergeCell ref="A4:D4"/>
    <mergeCell ref="A1:D1"/>
    <mergeCell ref="A16:D16"/>
    <mergeCell ref="A22:C22"/>
  </mergeCells>
  <hyperlinks>
    <hyperlink ref="C24" r:id="rId1"/>
    <hyperlink ref="C33" r:id="rId2"/>
    <hyperlink ref="C13" r:id="rId3"/>
    <hyperlink ref="C17" r:id="rId4"/>
  </hyperlinks>
  <printOptions horizontalCentered="1" verticalCentered="1"/>
  <pageMargins left="0.31496062992125984" right="0.31496062992125984" top="0.35433070866141736" bottom="0.35433070866141736" header="0.31496062992125984" footer="0.31496062992125984"/>
  <pageSetup scale="75" orientation="portrait" verticalDpi="599"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7" zoomScale="115" zoomScaleNormal="115" workbookViewId="0">
      <selection activeCell="E7" sqref="E7"/>
    </sheetView>
  </sheetViews>
  <sheetFormatPr baseColWidth="10" defaultRowHeight="15"/>
  <cols>
    <col min="1" max="1" width="13.5703125" style="8" bestFit="1" customWidth="1"/>
    <col min="2" max="2" width="37" style="8" customWidth="1"/>
    <col min="3" max="3" width="15.42578125" style="46" customWidth="1"/>
    <col min="4" max="4" width="14.7109375" style="46" customWidth="1"/>
    <col min="5" max="5" width="12.28515625" style="8" customWidth="1"/>
    <col min="6" max="8" width="11.42578125" style="8"/>
    <col min="9" max="9" width="10.85546875" style="8" customWidth="1"/>
    <col min="10" max="10" width="11.140625" style="8" customWidth="1"/>
    <col min="11" max="11" width="13.28515625" style="8" customWidth="1"/>
    <col min="12" max="12" width="13.7109375" style="8" customWidth="1"/>
    <col min="13" max="16384" width="11.42578125" style="8"/>
  </cols>
  <sheetData>
    <row r="1" spans="1:12" ht="22.5" customHeight="1" thickBot="1">
      <c r="A1" s="139" t="s">
        <v>132</v>
      </c>
      <c r="B1" s="139"/>
      <c r="C1" s="139"/>
      <c r="D1" s="139"/>
      <c r="E1" s="139"/>
      <c r="F1" s="139"/>
      <c r="G1" s="139"/>
      <c r="H1" s="139"/>
      <c r="I1" s="139"/>
      <c r="J1" s="139"/>
      <c r="K1" s="139"/>
      <c r="L1" s="139"/>
    </row>
    <row r="2" spans="1:12" ht="42" customHeight="1">
      <c r="A2" s="217" t="s">
        <v>110</v>
      </c>
      <c r="B2" s="217" t="s">
        <v>111</v>
      </c>
      <c r="C2" s="217" t="s">
        <v>112</v>
      </c>
      <c r="D2" s="217" t="s">
        <v>113</v>
      </c>
      <c r="E2" s="217" t="s">
        <v>114</v>
      </c>
      <c r="F2" s="217" t="s">
        <v>115</v>
      </c>
      <c r="G2" s="217" t="s">
        <v>116</v>
      </c>
      <c r="H2" s="217" t="s">
        <v>117</v>
      </c>
      <c r="I2" s="217" t="s">
        <v>118</v>
      </c>
      <c r="J2" s="217" t="s">
        <v>119</v>
      </c>
      <c r="K2" s="217" t="s">
        <v>120</v>
      </c>
      <c r="L2" s="217" t="s">
        <v>121</v>
      </c>
    </row>
    <row r="3" spans="1:12" ht="68.25" customHeight="1" thickBot="1">
      <c r="A3" s="218"/>
      <c r="B3" s="218"/>
      <c r="C3" s="218"/>
      <c r="D3" s="218"/>
      <c r="E3" s="218"/>
      <c r="F3" s="218"/>
      <c r="G3" s="218"/>
      <c r="H3" s="218"/>
      <c r="I3" s="218"/>
      <c r="J3" s="218"/>
      <c r="K3" s="218"/>
      <c r="L3" s="218"/>
    </row>
    <row r="4" spans="1:12" ht="20.100000000000001" customHeight="1" thickBot="1">
      <c r="A4" s="214" t="s">
        <v>122</v>
      </c>
      <c r="B4" s="215"/>
      <c r="C4" s="215"/>
      <c r="D4" s="215"/>
      <c r="E4" s="215"/>
      <c r="F4" s="215"/>
      <c r="G4" s="215"/>
      <c r="H4" s="215"/>
      <c r="I4" s="215"/>
      <c r="J4" s="215"/>
      <c r="K4" s="215"/>
      <c r="L4" s="216"/>
    </row>
    <row r="5" spans="1:12" ht="20.100000000000001" customHeight="1" thickBot="1">
      <c r="A5" s="65" t="s">
        <v>123</v>
      </c>
      <c r="B5" s="66" t="s">
        <v>54</v>
      </c>
      <c r="C5" s="130" t="s">
        <v>54</v>
      </c>
      <c r="D5" s="130" t="s">
        <v>54</v>
      </c>
      <c r="E5" s="66" t="s">
        <v>105</v>
      </c>
      <c r="F5" s="66" t="s">
        <v>105</v>
      </c>
      <c r="G5" s="66" t="s">
        <v>54</v>
      </c>
      <c r="H5" s="66" t="s">
        <v>54</v>
      </c>
      <c r="I5" s="66" t="s">
        <v>54</v>
      </c>
      <c r="J5" s="66" t="s">
        <v>105</v>
      </c>
      <c r="K5" s="66" t="s">
        <v>54</v>
      </c>
      <c r="L5" s="66" t="s">
        <v>105</v>
      </c>
    </row>
    <row r="6" spans="1:12" ht="84" customHeight="1" thickBot="1">
      <c r="A6" s="126" t="s">
        <v>460</v>
      </c>
      <c r="B6" s="127" t="s">
        <v>461</v>
      </c>
      <c r="C6" s="128" t="s">
        <v>462</v>
      </c>
      <c r="D6" s="128" t="s">
        <v>463</v>
      </c>
      <c r="E6" s="129">
        <v>1</v>
      </c>
      <c r="F6" s="129">
        <v>1</v>
      </c>
      <c r="G6" s="129">
        <v>1</v>
      </c>
      <c r="H6" s="127"/>
      <c r="I6" s="127"/>
      <c r="J6" s="127"/>
      <c r="K6" s="127"/>
      <c r="L6" s="127"/>
    </row>
    <row r="7" spans="1:12" ht="84" customHeight="1" thickBot="1">
      <c r="A7" s="75" t="s">
        <v>460</v>
      </c>
      <c r="B7" s="127" t="s">
        <v>464</v>
      </c>
      <c r="C7" s="128" t="s">
        <v>465</v>
      </c>
      <c r="D7" s="128" t="s">
        <v>463</v>
      </c>
      <c r="E7" s="129" t="s">
        <v>466</v>
      </c>
      <c r="F7" s="129">
        <v>1</v>
      </c>
      <c r="G7" s="129" t="s">
        <v>467</v>
      </c>
      <c r="H7" s="127"/>
      <c r="I7" s="127"/>
      <c r="J7" s="127"/>
      <c r="K7" s="127"/>
      <c r="L7" s="127"/>
    </row>
    <row r="8" spans="1:12" ht="84" customHeight="1" thickBot="1">
      <c r="A8" s="75" t="s">
        <v>468</v>
      </c>
      <c r="B8" s="127" t="s">
        <v>469</v>
      </c>
      <c r="C8" s="128" t="s">
        <v>465</v>
      </c>
      <c r="D8" s="128" t="s">
        <v>463</v>
      </c>
      <c r="E8" s="129" t="s">
        <v>466</v>
      </c>
      <c r="F8" s="129">
        <v>1</v>
      </c>
      <c r="G8" s="129" t="s">
        <v>467</v>
      </c>
      <c r="H8" s="127"/>
      <c r="I8" s="127"/>
      <c r="J8" s="127"/>
      <c r="K8" s="127"/>
      <c r="L8" s="127"/>
    </row>
    <row r="9" spans="1:12" ht="84" customHeight="1" thickBot="1">
      <c r="A9" s="75" t="s">
        <v>468</v>
      </c>
      <c r="B9" s="127" t="s">
        <v>470</v>
      </c>
      <c r="C9" s="128" t="s">
        <v>465</v>
      </c>
      <c r="D9" s="128" t="s">
        <v>463</v>
      </c>
      <c r="E9" s="129">
        <v>0.01</v>
      </c>
      <c r="F9" s="129">
        <v>0.1</v>
      </c>
      <c r="G9" s="129">
        <v>10</v>
      </c>
      <c r="H9" s="127"/>
      <c r="I9" s="127"/>
      <c r="J9" s="127"/>
      <c r="K9" s="127"/>
      <c r="L9" s="127"/>
    </row>
    <row r="10" spans="1:12" ht="84" customHeight="1" thickBot="1">
      <c r="A10" s="75" t="s">
        <v>468</v>
      </c>
      <c r="B10" s="127" t="s">
        <v>471</v>
      </c>
      <c r="C10" s="128" t="s">
        <v>465</v>
      </c>
      <c r="D10" s="128" t="s">
        <v>463</v>
      </c>
      <c r="E10" s="129" t="s">
        <v>472</v>
      </c>
      <c r="F10" s="129">
        <v>1</v>
      </c>
      <c r="G10" s="129">
        <v>1</v>
      </c>
      <c r="H10" s="127"/>
      <c r="I10" s="127"/>
      <c r="J10" s="127"/>
      <c r="K10" s="127"/>
      <c r="L10" s="127"/>
    </row>
    <row r="11" spans="1:12" ht="84" customHeight="1" thickBot="1">
      <c r="A11" s="75" t="s">
        <v>468</v>
      </c>
      <c r="B11" s="127" t="s">
        <v>473</v>
      </c>
      <c r="C11" s="128" t="s">
        <v>462</v>
      </c>
      <c r="D11" s="128" t="s">
        <v>463</v>
      </c>
      <c r="E11" s="129">
        <v>0.41299999999999998</v>
      </c>
      <c r="F11" s="129">
        <v>0.25600000000000001</v>
      </c>
      <c r="G11" s="129">
        <v>0.61990000000000001</v>
      </c>
      <c r="H11" s="127"/>
      <c r="I11" s="127"/>
      <c r="J11" s="127"/>
      <c r="K11" s="127"/>
      <c r="L11" s="127"/>
    </row>
    <row r="12" spans="1:12" ht="84" customHeight="1" thickBot="1">
      <c r="A12" s="75" t="s">
        <v>468</v>
      </c>
      <c r="B12" s="127" t="s">
        <v>474</v>
      </c>
      <c r="C12" s="128" t="s">
        <v>462</v>
      </c>
      <c r="D12" s="128" t="s">
        <v>463</v>
      </c>
      <c r="E12" s="129" t="s">
        <v>466</v>
      </c>
      <c r="F12" s="129">
        <v>0.5</v>
      </c>
      <c r="G12" s="129" t="s">
        <v>467</v>
      </c>
      <c r="H12" s="127"/>
      <c r="I12" s="127"/>
      <c r="J12" s="127"/>
      <c r="K12" s="127"/>
      <c r="L12" s="127"/>
    </row>
    <row r="13" spans="1:12" ht="84" customHeight="1" thickBot="1">
      <c r="A13" s="75" t="s">
        <v>468</v>
      </c>
      <c r="B13" s="127" t="s">
        <v>475</v>
      </c>
      <c r="C13" s="128" t="s">
        <v>462</v>
      </c>
      <c r="D13" s="128" t="s">
        <v>463</v>
      </c>
      <c r="E13" s="129">
        <v>0.02</v>
      </c>
      <c r="F13" s="129">
        <v>4.0000000000000001E-3</v>
      </c>
      <c r="G13" s="129">
        <v>0.2</v>
      </c>
      <c r="H13" s="127"/>
      <c r="I13" s="127"/>
      <c r="J13" s="127"/>
      <c r="K13" s="127"/>
      <c r="L13" s="127"/>
    </row>
    <row r="14" spans="1:12" ht="84" customHeight="1" thickBot="1">
      <c r="A14" s="75" t="s">
        <v>476</v>
      </c>
      <c r="B14" s="127" t="s">
        <v>477</v>
      </c>
      <c r="C14" s="128" t="s">
        <v>465</v>
      </c>
      <c r="D14" s="128" t="s">
        <v>463</v>
      </c>
      <c r="E14" s="129" t="s">
        <v>472</v>
      </c>
      <c r="F14" s="129">
        <v>1</v>
      </c>
      <c r="G14" s="129">
        <v>1</v>
      </c>
      <c r="H14" s="127"/>
      <c r="I14" s="127"/>
      <c r="J14" s="127"/>
      <c r="K14" s="127"/>
      <c r="L14" s="127"/>
    </row>
    <row r="15" spans="1:12" ht="84" customHeight="1" thickBot="1">
      <c r="A15" s="75" t="s">
        <v>476</v>
      </c>
      <c r="B15" s="127" t="s">
        <v>478</v>
      </c>
      <c r="C15" s="128" t="s">
        <v>462</v>
      </c>
      <c r="D15" s="128" t="s">
        <v>463</v>
      </c>
      <c r="E15" s="129" t="s">
        <v>466</v>
      </c>
      <c r="F15" s="129">
        <v>0.111</v>
      </c>
      <c r="G15" s="129" t="s">
        <v>467</v>
      </c>
      <c r="H15" s="127"/>
      <c r="I15" s="127"/>
      <c r="J15" s="127"/>
      <c r="K15" s="127"/>
      <c r="L15" s="127"/>
    </row>
    <row r="16" spans="1:12" ht="84" customHeight="1" thickBot="1">
      <c r="A16" s="75" t="s">
        <v>476</v>
      </c>
      <c r="B16" s="127" t="s">
        <v>479</v>
      </c>
      <c r="C16" s="128" t="s">
        <v>465</v>
      </c>
      <c r="D16" s="128" t="s">
        <v>463</v>
      </c>
      <c r="E16" s="129">
        <v>0</v>
      </c>
      <c r="F16" s="129">
        <v>1</v>
      </c>
      <c r="G16" s="129" t="s">
        <v>467</v>
      </c>
      <c r="H16" s="127"/>
      <c r="I16" s="127"/>
      <c r="J16" s="127"/>
      <c r="K16" s="127"/>
      <c r="L16" s="127"/>
    </row>
    <row r="17" spans="1:12" ht="84" customHeight="1" thickBot="1">
      <c r="A17" s="75" t="s">
        <v>476</v>
      </c>
      <c r="B17" s="127" t="s">
        <v>480</v>
      </c>
      <c r="C17" s="128" t="s">
        <v>462</v>
      </c>
      <c r="D17" s="128" t="s">
        <v>463</v>
      </c>
      <c r="E17" s="129">
        <v>0.01</v>
      </c>
      <c r="F17" s="129">
        <v>0.33300000000000002</v>
      </c>
      <c r="G17" s="129">
        <v>0.33300000000000002</v>
      </c>
      <c r="H17" s="127"/>
      <c r="I17" s="127"/>
      <c r="J17" s="127"/>
      <c r="K17" s="127"/>
      <c r="L17" s="127"/>
    </row>
    <row r="18" spans="1:12" ht="84" customHeight="1" thickBot="1">
      <c r="A18" s="75" t="s">
        <v>476</v>
      </c>
      <c r="B18" s="127" t="s">
        <v>481</v>
      </c>
      <c r="C18" s="128" t="s">
        <v>462</v>
      </c>
      <c r="D18" s="128" t="s">
        <v>463</v>
      </c>
      <c r="E18" s="129">
        <v>1</v>
      </c>
      <c r="F18" s="129">
        <v>0.66700000000000004</v>
      </c>
      <c r="G18" s="129">
        <v>0.66700000000000004</v>
      </c>
      <c r="H18" s="127"/>
      <c r="I18" s="127"/>
      <c r="J18" s="127"/>
      <c r="K18" s="127"/>
      <c r="L18" s="127"/>
    </row>
    <row r="19" spans="1:12" ht="84" customHeight="1" thickBot="1">
      <c r="A19" s="75" t="s">
        <v>476</v>
      </c>
      <c r="B19" s="127" t="s">
        <v>482</v>
      </c>
      <c r="C19" s="128" t="s">
        <v>462</v>
      </c>
      <c r="D19" s="128" t="s">
        <v>463</v>
      </c>
      <c r="E19" s="129" t="s">
        <v>472</v>
      </c>
      <c r="F19" s="129">
        <v>0</v>
      </c>
      <c r="G19" s="129" t="s">
        <v>467</v>
      </c>
      <c r="H19" s="127"/>
      <c r="I19" s="127"/>
      <c r="J19" s="127"/>
      <c r="K19" s="127"/>
      <c r="L19" s="127"/>
    </row>
    <row r="20" spans="1:12" ht="20.100000000000001" customHeight="1" thickBot="1">
      <c r="A20" s="214" t="s">
        <v>127</v>
      </c>
      <c r="B20" s="215"/>
      <c r="C20" s="215"/>
      <c r="D20" s="215"/>
      <c r="E20" s="215"/>
      <c r="F20" s="215"/>
      <c r="G20" s="215"/>
      <c r="H20" s="215"/>
      <c r="I20" s="215"/>
      <c r="J20" s="215"/>
      <c r="K20" s="215"/>
      <c r="L20" s="216"/>
    </row>
    <row r="21" spans="1:12" ht="20.100000000000001" customHeight="1" thickBot="1">
      <c r="A21" s="65" t="s">
        <v>123</v>
      </c>
      <c r="B21" s="66" t="s">
        <v>54</v>
      </c>
      <c r="C21" s="130" t="s">
        <v>54</v>
      </c>
      <c r="D21" s="130" t="s">
        <v>54</v>
      </c>
      <c r="E21" s="66" t="s">
        <v>54</v>
      </c>
      <c r="F21" s="66" t="s">
        <v>54</v>
      </c>
      <c r="G21" s="66" t="s">
        <v>54</v>
      </c>
      <c r="H21" s="66" t="s">
        <v>54</v>
      </c>
      <c r="I21" s="66" t="s">
        <v>54</v>
      </c>
      <c r="J21" s="66" t="s">
        <v>105</v>
      </c>
      <c r="K21" s="66" t="s">
        <v>54</v>
      </c>
      <c r="L21" s="66" t="s">
        <v>105</v>
      </c>
    </row>
    <row r="22" spans="1:12" ht="20.100000000000001" customHeight="1" thickBot="1">
      <c r="A22" s="65" t="s">
        <v>124</v>
      </c>
      <c r="B22" s="66" t="s">
        <v>105</v>
      </c>
      <c r="C22" s="130" t="s">
        <v>105</v>
      </c>
      <c r="D22" s="130" t="s">
        <v>105</v>
      </c>
      <c r="E22" s="66" t="s">
        <v>105</v>
      </c>
      <c r="F22" s="66" t="s">
        <v>105</v>
      </c>
      <c r="G22" s="66" t="s">
        <v>105</v>
      </c>
      <c r="H22" s="66" t="s">
        <v>105</v>
      </c>
      <c r="I22" s="66" t="s">
        <v>105</v>
      </c>
      <c r="J22" s="66" t="s">
        <v>105</v>
      </c>
      <c r="K22" s="66" t="s">
        <v>105</v>
      </c>
      <c r="L22" s="66" t="s">
        <v>105</v>
      </c>
    </row>
    <row r="23" spans="1:12" ht="20.100000000000001" customHeight="1" thickBot="1">
      <c r="A23" s="65" t="s">
        <v>125</v>
      </c>
      <c r="B23" s="66" t="s">
        <v>105</v>
      </c>
      <c r="C23" s="130" t="s">
        <v>105</v>
      </c>
      <c r="D23" s="130" t="s">
        <v>105</v>
      </c>
      <c r="E23" s="66" t="s">
        <v>105</v>
      </c>
      <c r="F23" s="66" t="s">
        <v>105</v>
      </c>
      <c r="G23" s="66" t="s">
        <v>105</v>
      </c>
      <c r="H23" s="66" t="s">
        <v>105</v>
      </c>
      <c r="I23" s="66" t="s">
        <v>105</v>
      </c>
      <c r="J23" s="66" t="s">
        <v>105</v>
      </c>
      <c r="K23" s="66" t="s">
        <v>105</v>
      </c>
      <c r="L23" s="66" t="s">
        <v>105</v>
      </c>
    </row>
    <row r="24" spans="1:12" ht="20.100000000000001" customHeight="1" thickBot="1">
      <c r="A24" s="65" t="s">
        <v>126</v>
      </c>
      <c r="B24" s="66" t="s">
        <v>105</v>
      </c>
      <c r="C24" s="130" t="s">
        <v>105</v>
      </c>
      <c r="D24" s="130" t="s">
        <v>105</v>
      </c>
      <c r="E24" s="66" t="s">
        <v>105</v>
      </c>
      <c r="F24" s="66" t="s">
        <v>105</v>
      </c>
      <c r="G24" s="66" t="s">
        <v>105</v>
      </c>
      <c r="H24" s="66" t="s">
        <v>105</v>
      </c>
      <c r="I24" s="66" t="s">
        <v>105</v>
      </c>
      <c r="J24" s="66" t="s">
        <v>105</v>
      </c>
      <c r="K24" s="66" t="s">
        <v>105</v>
      </c>
      <c r="L24" s="66" t="s">
        <v>105</v>
      </c>
    </row>
    <row r="25" spans="1:12" ht="20.100000000000001" customHeight="1" thickBot="1">
      <c r="A25" s="214" t="s">
        <v>128</v>
      </c>
      <c r="B25" s="215"/>
      <c r="C25" s="215"/>
      <c r="D25" s="215"/>
      <c r="E25" s="215"/>
      <c r="F25" s="215"/>
      <c r="G25" s="215"/>
      <c r="H25" s="215"/>
      <c r="I25" s="215"/>
      <c r="J25" s="215"/>
      <c r="K25" s="215"/>
      <c r="L25" s="216"/>
    </row>
    <row r="26" spans="1:12" ht="141" customHeight="1" thickBot="1">
      <c r="A26" s="75" t="s">
        <v>123</v>
      </c>
      <c r="B26" s="76" t="s">
        <v>364</v>
      </c>
      <c r="C26" s="77" t="s">
        <v>365</v>
      </c>
      <c r="D26" s="77" t="s">
        <v>366</v>
      </c>
      <c r="E26" s="78">
        <v>1</v>
      </c>
      <c r="F26" s="79">
        <v>0.96189999999999998</v>
      </c>
      <c r="G26" s="79">
        <v>0.96189999999999998</v>
      </c>
      <c r="H26" s="79">
        <v>0.96189999999999998</v>
      </c>
      <c r="I26" s="79">
        <v>0.96189999999999998</v>
      </c>
      <c r="J26" s="79">
        <v>0.96189999999999998</v>
      </c>
      <c r="K26" s="80" t="s">
        <v>54</v>
      </c>
      <c r="L26" s="80" t="s">
        <v>105</v>
      </c>
    </row>
    <row r="27" spans="1:12" ht="72.75" customHeight="1" thickBot="1">
      <c r="A27" s="75" t="s">
        <v>124</v>
      </c>
      <c r="B27" s="81" t="s">
        <v>367</v>
      </c>
      <c r="C27" s="77" t="s">
        <v>365</v>
      </c>
      <c r="D27" s="77" t="s">
        <v>368</v>
      </c>
      <c r="E27" s="79">
        <v>0.2833</v>
      </c>
      <c r="F27" s="79">
        <v>0.2833</v>
      </c>
      <c r="G27" s="79">
        <v>0.2833</v>
      </c>
      <c r="H27" s="79">
        <v>0.2833</v>
      </c>
      <c r="I27" s="79">
        <v>0.2833</v>
      </c>
      <c r="J27" s="79">
        <v>0.2833</v>
      </c>
      <c r="K27" s="80" t="s">
        <v>54</v>
      </c>
      <c r="L27" s="80" t="s">
        <v>105</v>
      </c>
    </row>
    <row r="28" spans="1:12" ht="75.75" customHeight="1" thickBot="1">
      <c r="A28" s="75" t="s">
        <v>125</v>
      </c>
      <c r="B28" s="76" t="s">
        <v>369</v>
      </c>
      <c r="C28" s="77" t="s">
        <v>365</v>
      </c>
      <c r="D28" s="77" t="s">
        <v>366</v>
      </c>
      <c r="E28" s="82">
        <v>0.5</v>
      </c>
      <c r="F28" s="82">
        <v>0.5</v>
      </c>
      <c r="G28" s="82">
        <v>0.5</v>
      </c>
      <c r="H28" s="82">
        <v>0.5</v>
      </c>
      <c r="I28" s="82">
        <v>0.5</v>
      </c>
      <c r="J28" s="82">
        <v>0.5</v>
      </c>
      <c r="K28" s="80" t="s">
        <v>54</v>
      </c>
      <c r="L28" s="80" t="s">
        <v>105</v>
      </c>
    </row>
    <row r="29" spans="1:12" ht="23.25" thickBot="1">
      <c r="A29" s="75" t="s">
        <v>126</v>
      </c>
      <c r="B29" s="81" t="s">
        <v>370</v>
      </c>
      <c r="C29" s="77" t="s">
        <v>365</v>
      </c>
      <c r="D29" s="77" t="s">
        <v>366</v>
      </c>
      <c r="E29" s="83">
        <v>1</v>
      </c>
      <c r="F29" s="83">
        <v>1</v>
      </c>
      <c r="G29" s="83">
        <v>1</v>
      </c>
      <c r="H29" s="83">
        <v>1</v>
      </c>
      <c r="I29" s="83">
        <v>1</v>
      </c>
      <c r="J29" s="83">
        <v>1</v>
      </c>
      <c r="K29" s="80" t="s">
        <v>54</v>
      </c>
      <c r="L29" s="80" t="s">
        <v>105</v>
      </c>
    </row>
  </sheetData>
  <mergeCells count="16">
    <mergeCell ref="A4:L4"/>
    <mergeCell ref="A20:L20"/>
    <mergeCell ref="A25:L25"/>
    <mergeCell ref="A1:L1"/>
    <mergeCell ref="G2:G3"/>
    <mergeCell ref="H2:H3"/>
    <mergeCell ref="I2:I3"/>
    <mergeCell ref="J2:J3"/>
    <mergeCell ref="K2:K3"/>
    <mergeCell ref="L2:L3"/>
    <mergeCell ref="A2:A3"/>
    <mergeCell ref="B2:B3"/>
    <mergeCell ref="C2:C3"/>
    <mergeCell ref="D2:D3"/>
    <mergeCell ref="E2:E3"/>
    <mergeCell ref="F2:F3"/>
  </mergeCells>
  <printOptions horizontalCentered="1"/>
  <pageMargins left="0.31496062992125984" right="0.31496062992125984" top="0.35433070866141736" bottom="0.35433070866141736" header="0.31496062992125984" footer="0.31496062992125984"/>
  <pageSetup scale="95" orientation="landscape"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tabSelected="1" workbookViewId="0">
      <selection activeCell="H11" sqref="H11"/>
    </sheetView>
  </sheetViews>
  <sheetFormatPr baseColWidth="10" defaultRowHeight="15"/>
  <cols>
    <col min="1" max="1" width="34.5703125" style="283" customWidth="1"/>
    <col min="2" max="2" width="57.85546875" style="227" customWidth="1"/>
    <col min="3" max="3" width="41.42578125" style="227" customWidth="1"/>
    <col min="4" max="4" width="11.42578125" style="227"/>
    <col min="5" max="5" width="15" style="227" bestFit="1" customWidth="1"/>
    <col min="6" max="16384" width="11.42578125" style="227"/>
  </cols>
  <sheetData>
    <row r="1" spans="1:3" ht="60.95" customHeight="1">
      <c r="A1" s="226"/>
      <c r="B1" s="226"/>
    </row>
    <row r="2" spans="1:3" s="229" customFormat="1" ht="28.5" customHeight="1">
      <c r="A2" s="228" t="s">
        <v>497</v>
      </c>
      <c r="B2" s="228"/>
      <c r="C2" s="228"/>
    </row>
    <row r="3" spans="1:3" s="229" customFormat="1" ht="20.100000000000001" customHeight="1">
      <c r="A3" s="230" t="s">
        <v>498</v>
      </c>
      <c r="B3" s="230"/>
      <c r="C3" s="230"/>
    </row>
    <row r="4" spans="1:3" s="229" customFormat="1" ht="36.75" customHeight="1">
      <c r="A4" s="231" t="s">
        <v>499</v>
      </c>
      <c r="B4" s="231"/>
      <c r="C4" s="231"/>
    </row>
    <row r="5" spans="1:3" s="229" customFormat="1" ht="20.100000000000001" customHeight="1" thickBot="1">
      <c r="A5" s="232" t="s">
        <v>500</v>
      </c>
      <c r="B5" s="232"/>
      <c r="C5" s="232"/>
    </row>
    <row r="6" spans="1:3">
      <c r="A6" s="233" t="s">
        <v>0</v>
      </c>
      <c r="B6" s="234" t="s">
        <v>1</v>
      </c>
      <c r="C6" s="235" t="s">
        <v>2</v>
      </c>
    </row>
    <row r="7" spans="1:3" ht="18.75" thickBot="1">
      <c r="A7" s="236"/>
      <c r="B7" s="237"/>
      <c r="C7" s="238" t="s">
        <v>3</v>
      </c>
    </row>
    <row r="8" spans="1:3" ht="102" customHeight="1" thickBot="1">
      <c r="A8" s="239" t="s">
        <v>501</v>
      </c>
      <c r="B8" s="240" t="s">
        <v>502</v>
      </c>
      <c r="C8" s="241" t="s">
        <v>210</v>
      </c>
    </row>
    <row r="9" spans="1:3" ht="82.5" customHeight="1" thickBot="1">
      <c r="A9" s="242"/>
      <c r="B9" s="243"/>
      <c r="C9" s="241" t="s">
        <v>503</v>
      </c>
    </row>
    <row r="10" spans="1:3" ht="139.5" customHeight="1" thickBot="1">
      <c r="A10" s="244" t="s">
        <v>504</v>
      </c>
      <c r="B10" s="245" t="s">
        <v>505</v>
      </c>
      <c r="C10" s="246" t="s">
        <v>506</v>
      </c>
    </row>
    <row r="11" spans="1:3" ht="150" customHeight="1" thickBot="1">
      <c r="A11" s="244" t="s">
        <v>507</v>
      </c>
      <c r="B11" s="247" t="s">
        <v>486</v>
      </c>
      <c r="C11" s="246" t="s">
        <v>506</v>
      </c>
    </row>
    <row r="12" spans="1:3" ht="82.5" customHeight="1" thickBot="1">
      <c r="A12" s="244" t="s">
        <v>508</v>
      </c>
      <c r="B12" s="248" t="s">
        <v>509</v>
      </c>
      <c r="C12" s="249" t="s">
        <v>510</v>
      </c>
    </row>
    <row r="13" spans="1:3" ht="82.5" customHeight="1" thickBot="1">
      <c r="A13" s="244" t="s">
        <v>511</v>
      </c>
      <c r="B13" s="245" t="s">
        <v>512</v>
      </c>
      <c r="C13" s="250" t="s">
        <v>416</v>
      </c>
    </row>
    <row r="14" spans="1:3" ht="82.5" customHeight="1" thickBot="1">
      <c r="A14" s="251" t="s">
        <v>513</v>
      </c>
      <c r="B14" s="240" t="s">
        <v>514</v>
      </c>
      <c r="C14" s="252" t="s">
        <v>515</v>
      </c>
    </row>
    <row r="15" spans="1:3" ht="60.75" thickBot="1">
      <c r="A15" s="253"/>
      <c r="B15" s="243"/>
      <c r="C15" s="249" t="s">
        <v>516</v>
      </c>
    </row>
    <row r="16" spans="1:3" ht="142.5" customHeight="1" thickBot="1">
      <c r="A16" s="244" t="s">
        <v>517</v>
      </c>
      <c r="B16" s="247" t="s">
        <v>487</v>
      </c>
      <c r="C16" s="241" t="s">
        <v>518</v>
      </c>
    </row>
    <row r="17" spans="1:3" ht="189.75" customHeight="1" thickBot="1">
      <c r="A17" s="244" t="s">
        <v>519</v>
      </c>
      <c r="B17" s="247" t="s">
        <v>215</v>
      </c>
      <c r="C17" s="249" t="s">
        <v>520</v>
      </c>
    </row>
    <row r="18" spans="1:3" ht="145.5" customHeight="1" thickBot="1">
      <c r="A18" s="251" t="s">
        <v>521</v>
      </c>
      <c r="B18" s="240" t="s">
        <v>522</v>
      </c>
      <c r="C18" s="241" t="s">
        <v>523</v>
      </c>
    </row>
    <row r="19" spans="1:3" ht="130.5" customHeight="1" thickBot="1">
      <c r="A19" s="254"/>
      <c r="B19" s="255"/>
      <c r="C19" s="241" t="s">
        <v>524</v>
      </c>
    </row>
    <row r="20" spans="1:3" ht="169.5" customHeight="1" thickBot="1">
      <c r="A20" s="253"/>
      <c r="B20" s="243"/>
      <c r="C20" s="256" t="s">
        <v>525</v>
      </c>
    </row>
    <row r="21" spans="1:3" ht="39" customHeight="1" thickBot="1">
      <c r="A21" s="251" t="s">
        <v>526</v>
      </c>
      <c r="B21" s="257" t="s">
        <v>527</v>
      </c>
      <c r="C21" s="256" t="s">
        <v>528</v>
      </c>
    </row>
    <row r="22" spans="1:3" ht="39" thickBot="1">
      <c r="A22" s="254"/>
      <c r="B22" s="258"/>
      <c r="C22" s="256" t="s">
        <v>529</v>
      </c>
    </row>
    <row r="23" spans="1:3" ht="45.75" thickBot="1">
      <c r="A23" s="254"/>
      <c r="B23" s="258"/>
      <c r="C23" s="252" t="s">
        <v>530</v>
      </c>
    </row>
    <row r="24" spans="1:3" ht="57" customHeight="1" thickBot="1">
      <c r="A24" s="253"/>
      <c r="B24" s="259"/>
      <c r="C24" s="249" t="s">
        <v>531</v>
      </c>
    </row>
    <row r="25" spans="1:3" ht="96.75" customHeight="1" thickBot="1">
      <c r="A25" s="251" t="s">
        <v>532</v>
      </c>
      <c r="B25" s="240" t="s">
        <v>533</v>
      </c>
      <c r="C25" s="241" t="s">
        <v>534</v>
      </c>
    </row>
    <row r="26" spans="1:3" ht="64.5" thickBot="1">
      <c r="A26" s="254"/>
      <c r="B26" s="255"/>
      <c r="C26" s="241" t="s">
        <v>535</v>
      </c>
    </row>
    <row r="27" spans="1:3" ht="64.5" thickBot="1">
      <c r="A27" s="254"/>
      <c r="B27" s="255"/>
      <c r="C27" s="260" t="s">
        <v>536</v>
      </c>
    </row>
    <row r="28" spans="1:3" ht="51.75" thickBot="1">
      <c r="A28" s="254"/>
      <c r="B28" s="255"/>
      <c r="C28" s="260" t="s">
        <v>537</v>
      </c>
    </row>
    <row r="29" spans="1:3" ht="42" customHeight="1" thickBot="1">
      <c r="A29" s="254"/>
      <c r="B29" s="255"/>
      <c r="C29" s="260" t="s">
        <v>538</v>
      </c>
    </row>
    <row r="30" spans="1:3" ht="39" customHeight="1" thickBot="1">
      <c r="A30" s="253"/>
      <c r="B30" s="243"/>
      <c r="C30" s="260" t="s">
        <v>539</v>
      </c>
    </row>
    <row r="31" spans="1:3" ht="41.25" customHeight="1">
      <c r="A31" s="251" t="s">
        <v>540</v>
      </c>
      <c r="B31" s="261" t="s">
        <v>333</v>
      </c>
      <c r="C31" s="262" t="s">
        <v>541</v>
      </c>
    </row>
    <row r="32" spans="1:3" ht="53.25" customHeight="1">
      <c r="A32" s="254"/>
      <c r="B32" s="263"/>
      <c r="C32" s="264" t="s">
        <v>542</v>
      </c>
    </row>
    <row r="33" spans="1:3" ht="62.25" customHeight="1" thickBot="1">
      <c r="A33" s="253"/>
      <c r="B33" s="265"/>
      <c r="C33" s="262" t="s">
        <v>539</v>
      </c>
    </row>
    <row r="34" spans="1:3" ht="171.75" customHeight="1" thickBot="1">
      <c r="A34" s="244" t="s">
        <v>543</v>
      </c>
      <c r="B34" s="245" t="s">
        <v>484</v>
      </c>
      <c r="C34" s="266" t="s">
        <v>485</v>
      </c>
    </row>
    <row r="35" spans="1:3" ht="120" customHeight="1" thickBot="1">
      <c r="A35" s="244" t="s">
        <v>544</v>
      </c>
      <c r="B35" s="245" t="s">
        <v>216</v>
      </c>
      <c r="C35" s="241" t="s">
        <v>211</v>
      </c>
    </row>
    <row r="36" spans="1:3" ht="173.25" customHeight="1" thickBot="1">
      <c r="A36" s="244" t="s">
        <v>545</v>
      </c>
      <c r="B36" s="267" t="s">
        <v>459</v>
      </c>
      <c r="C36" s="247" t="s">
        <v>417</v>
      </c>
    </row>
    <row r="37" spans="1:3" ht="145.5" customHeight="1" thickBot="1">
      <c r="A37" s="244" t="s">
        <v>546</v>
      </c>
      <c r="B37" s="267" t="s">
        <v>547</v>
      </c>
      <c r="C37" s="241" t="s">
        <v>488</v>
      </c>
    </row>
    <row r="38" spans="1:3" ht="58.5" customHeight="1" thickBot="1">
      <c r="A38" s="251" t="s">
        <v>548</v>
      </c>
      <c r="B38" s="257" t="s">
        <v>549</v>
      </c>
      <c r="C38" s="241" t="s">
        <v>550</v>
      </c>
    </row>
    <row r="39" spans="1:3" ht="60" customHeight="1" thickBot="1">
      <c r="A39" s="253"/>
      <c r="B39" s="259"/>
      <c r="C39" s="241" t="s">
        <v>432</v>
      </c>
    </row>
    <row r="40" spans="1:3" ht="130.5" customHeight="1" thickBot="1">
      <c r="A40" s="244" t="s">
        <v>551</v>
      </c>
      <c r="B40" s="247" t="s">
        <v>552</v>
      </c>
      <c r="C40" s="247" t="s">
        <v>483</v>
      </c>
    </row>
    <row r="41" spans="1:3" ht="140.25" customHeight="1" thickBot="1">
      <c r="A41" s="244" t="s">
        <v>553</v>
      </c>
      <c r="B41" s="247" t="s">
        <v>217</v>
      </c>
      <c r="C41" s="241" t="s">
        <v>554</v>
      </c>
    </row>
    <row r="42" spans="1:3" ht="83.25" customHeight="1" thickBot="1">
      <c r="A42" s="251" t="s">
        <v>555</v>
      </c>
      <c r="B42" s="257" t="s">
        <v>556</v>
      </c>
      <c r="C42" s="241" t="s">
        <v>557</v>
      </c>
    </row>
    <row r="43" spans="1:3" ht="76.5" customHeight="1">
      <c r="A43" s="254"/>
      <c r="B43" s="258"/>
      <c r="C43" s="260" t="s">
        <v>558</v>
      </c>
    </row>
    <row r="44" spans="1:3" ht="76.5" customHeight="1" thickBot="1">
      <c r="A44" s="253"/>
      <c r="B44" s="268"/>
      <c r="C44" s="269" t="s">
        <v>559</v>
      </c>
    </row>
    <row r="45" spans="1:3" ht="105.75" customHeight="1" thickBot="1">
      <c r="A45" s="244" t="s">
        <v>560</v>
      </c>
      <c r="B45" s="247" t="s">
        <v>218</v>
      </c>
      <c r="C45" s="270" t="s">
        <v>219</v>
      </c>
    </row>
    <row r="46" spans="1:3" ht="105.75" customHeight="1" thickBot="1">
      <c r="A46" s="251" t="s">
        <v>561</v>
      </c>
      <c r="B46" s="257" t="s">
        <v>220</v>
      </c>
      <c r="C46" s="260" t="s">
        <v>562</v>
      </c>
    </row>
    <row r="47" spans="1:3" ht="105.75" customHeight="1" thickBot="1">
      <c r="A47" s="254"/>
      <c r="B47" s="258"/>
      <c r="C47" s="256" t="s">
        <v>563</v>
      </c>
    </row>
    <row r="48" spans="1:3" ht="64.5" customHeight="1" thickBot="1">
      <c r="A48" s="253"/>
      <c r="B48" s="259"/>
      <c r="C48" s="256" t="s">
        <v>564</v>
      </c>
    </row>
    <row r="49" spans="1:3" ht="170.25" customHeight="1" thickBot="1">
      <c r="A49" s="244" t="s">
        <v>565</v>
      </c>
      <c r="B49" s="247" t="s">
        <v>566</v>
      </c>
      <c r="C49" s="247"/>
    </row>
    <row r="50" spans="1:3" ht="150" customHeight="1" thickBot="1">
      <c r="A50" s="244" t="s">
        <v>567</v>
      </c>
      <c r="B50" s="247" t="s">
        <v>568</v>
      </c>
      <c r="C50" s="241" t="s">
        <v>221</v>
      </c>
    </row>
    <row r="51" spans="1:3" ht="84" customHeight="1" thickBot="1">
      <c r="A51" s="244" t="s">
        <v>569</v>
      </c>
      <c r="B51" s="247" t="s">
        <v>222</v>
      </c>
      <c r="C51" s="247" t="s">
        <v>413</v>
      </c>
    </row>
    <row r="52" spans="1:3" ht="84" customHeight="1" thickBot="1">
      <c r="A52" s="244" t="s">
        <v>570</v>
      </c>
      <c r="B52" s="247" t="s">
        <v>222</v>
      </c>
      <c r="C52" s="247" t="s">
        <v>413</v>
      </c>
    </row>
    <row r="53" spans="1:3" ht="98.25" customHeight="1" thickBot="1">
      <c r="A53" s="251" t="s">
        <v>571</v>
      </c>
      <c r="B53" s="257" t="s">
        <v>223</v>
      </c>
      <c r="C53" s="249" t="s">
        <v>572</v>
      </c>
    </row>
    <row r="54" spans="1:3" ht="161.25" customHeight="1" thickBot="1">
      <c r="A54" s="253"/>
      <c r="B54" s="259"/>
      <c r="C54" s="241" t="s">
        <v>573</v>
      </c>
    </row>
    <row r="55" spans="1:3" ht="93.75" customHeight="1" thickBot="1">
      <c r="A55" s="244" t="s">
        <v>574</v>
      </c>
      <c r="B55" s="247" t="s">
        <v>575</v>
      </c>
      <c r="C55" s="241" t="s">
        <v>576</v>
      </c>
    </row>
    <row r="56" spans="1:3" ht="192" thickBot="1">
      <c r="A56" s="244" t="s">
        <v>577</v>
      </c>
      <c r="B56" s="247" t="s">
        <v>578</v>
      </c>
      <c r="C56" s="241" t="s">
        <v>224</v>
      </c>
    </row>
    <row r="57" spans="1:3" ht="195.75" customHeight="1" thickBot="1">
      <c r="A57" s="251" t="s">
        <v>579</v>
      </c>
      <c r="B57" s="247" t="s">
        <v>225</v>
      </c>
      <c r="C57" s="257"/>
    </row>
    <row r="58" spans="1:3" ht="188.25" customHeight="1" thickBot="1">
      <c r="A58" s="254"/>
      <c r="B58" s="247" t="s">
        <v>323</v>
      </c>
      <c r="C58" s="258"/>
    </row>
    <row r="59" spans="1:3" ht="99.75" customHeight="1" thickBot="1">
      <c r="A59" s="254"/>
      <c r="B59" s="247" t="s">
        <v>226</v>
      </c>
      <c r="C59" s="258"/>
    </row>
    <row r="60" spans="1:3" ht="192.75" customHeight="1" thickBot="1">
      <c r="A60" s="253"/>
      <c r="B60" s="247" t="s">
        <v>227</v>
      </c>
      <c r="C60" s="259"/>
    </row>
    <row r="61" spans="1:3" ht="283.5" customHeight="1" thickBot="1">
      <c r="A61" s="244" t="s">
        <v>580</v>
      </c>
      <c r="B61" s="245" t="s">
        <v>581</v>
      </c>
      <c r="C61" s="271"/>
    </row>
    <row r="62" spans="1:3" ht="15" customHeight="1">
      <c r="A62" s="272" t="s">
        <v>582</v>
      </c>
      <c r="B62" s="273"/>
      <c r="C62" s="274"/>
    </row>
    <row r="63" spans="1:3">
      <c r="A63" s="275"/>
      <c r="B63" s="276"/>
      <c r="C63" s="277"/>
    </row>
    <row r="64" spans="1:3">
      <c r="A64" s="275"/>
      <c r="B64" s="276"/>
      <c r="C64" s="277"/>
    </row>
    <row r="65" spans="1:3" ht="15.75" thickBot="1">
      <c r="A65" s="278"/>
      <c r="B65" s="279"/>
      <c r="C65" s="280"/>
    </row>
    <row r="66" spans="1:3" ht="8.25" customHeight="1">
      <c r="A66" s="272" t="s">
        <v>4</v>
      </c>
      <c r="B66" s="273"/>
      <c r="C66" s="274"/>
    </row>
    <row r="67" spans="1:3">
      <c r="A67" s="275"/>
      <c r="B67" s="276"/>
      <c r="C67" s="277"/>
    </row>
    <row r="68" spans="1:3">
      <c r="A68" s="275"/>
      <c r="B68" s="276"/>
      <c r="C68" s="277"/>
    </row>
    <row r="69" spans="1:3" ht="8.25" customHeight="1">
      <c r="A69" s="275"/>
      <c r="B69" s="276"/>
      <c r="C69" s="277"/>
    </row>
    <row r="70" spans="1:3" ht="7.5" customHeight="1" thickBot="1">
      <c r="A70" s="278"/>
      <c r="B70" s="279"/>
      <c r="C70" s="280"/>
    </row>
    <row r="71" spans="1:3">
      <c r="A71" s="281"/>
    </row>
    <row r="72" spans="1:3">
      <c r="A72" s="282" t="s">
        <v>583</v>
      </c>
      <c r="B72" s="282"/>
      <c r="C72" s="282"/>
    </row>
    <row r="73" spans="1:3">
      <c r="A73" s="281"/>
    </row>
  </sheetData>
  <mergeCells count="32">
    <mergeCell ref="A72:C72"/>
    <mergeCell ref="A53:A54"/>
    <mergeCell ref="B53:B54"/>
    <mergeCell ref="A57:A60"/>
    <mergeCell ref="C57:C60"/>
    <mergeCell ref="A62:C65"/>
    <mergeCell ref="A66:C70"/>
    <mergeCell ref="A38:A39"/>
    <mergeCell ref="B38:B39"/>
    <mergeCell ref="A42:A44"/>
    <mergeCell ref="B42:B44"/>
    <mergeCell ref="A46:A48"/>
    <mergeCell ref="B46:B48"/>
    <mergeCell ref="A21:A24"/>
    <mergeCell ref="B21:B24"/>
    <mergeCell ref="A25:A30"/>
    <mergeCell ref="B25:B30"/>
    <mergeCell ref="A31:A33"/>
    <mergeCell ref="B31:B33"/>
    <mergeCell ref="A8:A9"/>
    <mergeCell ref="B8:B9"/>
    <mergeCell ref="A14:A15"/>
    <mergeCell ref="B14:B15"/>
    <mergeCell ref="A18:A20"/>
    <mergeCell ref="B18:B20"/>
    <mergeCell ref="A1:B1"/>
    <mergeCell ref="A2:C2"/>
    <mergeCell ref="A3:C3"/>
    <mergeCell ref="A4:C4"/>
    <mergeCell ref="A5:C5"/>
    <mergeCell ref="A6:A7"/>
    <mergeCell ref="B6:B7"/>
  </mergeCells>
  <hyperlinks>
    <hyperlink ref="C15" r:id="rId1"/>
    <hyperlink ref="C35" r:id="rId2"/>
    <hyperlink ref="C43" r:id="rId3"/>
    <hyperlink ref="C50" r:id="rId4"/>
    <hyperlink ref="C56" r:id="rId5"/>
    <hyperlink ref="C45" r:id="rId6"/>
    <hyperlink ref="C12" r:id="rId7" display="https://forms.gle/74aJvrs4z8xN93Kh6_x000a__x000a_Anexo 6"/>
    <hyperlink ref="C37" r:id="rId8"/>
    <hyperlink ref="C9" r:id="rId9"/>
    <hyperlink ref="C8" r:id="rId10"/>
    <hyperlink ref="C14" r:id="rId11"/>
    <hyperlink ref="C18" r:id="rId12"/>
    <hyperlink ref="C19" r:id="rId13"/>
    <hyperlink ref="C20" r:id="rId14"/>
    <hyperlink ref="C21" r:id="rId15"/>
    <hyperlink ref="C22" r:id="rId16"/>
    <hyperlink ref="C23" r:id="rId17"/>
    <hyperlink ref="C24" r:id="rId18"/>
    <hyperlink ref="C31" r:id="rId19"/>
    <hyperlink ref="C39" r:id="rId20"/>
    <hyperlink ref="C41" r:id="rId21" display="https://www.uv.mx/legislacion/files/2018/12/Estatuto-General-3-12-2018.pdf"/>
    <hyperlink ref="C33" r:id="rId22"/>
    <hyperlink ref="C32" r:id="rId23"/>
    <hyperlink ref="C25" r:id="rId24" display="https://www.uv.mx/planeacioninstitucional/files/2016/04/EVALUACION-FAM-WEB.pdf"/>
    <hyperlink ref="C26" r:id="rId25" display="https://www.uv.mx/planeacioninstitucional/files/2016/04/OF.-SAF-1811-FAM-2016_WEB.pdf"/>
    <hyperlink ref="C27" r:id="rId26" display="https://www.uv.mx/planeacioninstitucional/files/2018/10/PROYECTO-DE-MEJORA-WEB.pdf"/>
    <hyperlink ref="C28" r:id="rId27" display="https://www.uv.mx/orgmet/files/2019/05/pcm-fam-p-01.pdf"/>
    <hyperlink ref="C17" r:id="rId28"/>
    <hyperlink ref="C16" r:id="rId29" display="https://www.uv.mx/legislacion/files/2017/07/Planeacion-y-evaluacion-Universidad-Veracruzana.pdf_x000a_"/>
    <hyperlink ref="C29" r:id="rId30"/>
    <hyperlink ref="C30" r:id="rId31"/>
    <hyperlink ref="C38" r:id="rId32"/>
    <hyperlink ref="C42" r:id="rId33"/>
    <hyperlink ref="C46" r:id="rId34" display="https://www.uv.mx/orgmet/files/2019/05/pcm-fam-p-01.pdf"/>
    <hyperlink ref="C47" r:id="rId35" display="https://www.uv.mx/orgmet/files/2019/05/pcm-fam-p-02.pdf"/>
    <hyperlink ref="C48" r:id="rId36" display="https://www.uv.mx/orgmet/files/2019/05/pcm-fam-p-03.pdf"/>
    <hyperlink ref="C44" r:id="rId37"/>
    <hyperlink ref="C54" r:id="rId38" display="http://colaboracion.uv.mx/informacionpublica/presupuestos/Otros/2017/PROYECTO%20DE%20PPTOS%202018%20COMPLETO%20con%20dictamen.pdf"/>
    <hyperlink ref="C53" r:id="rId39"/>
    <hyperlink ref="C55" r:id="rId40" display="http://colaboracion.uv.mx/informacionpublica/presupuestos/Armonizaci%C3%B3n/PAE 2018.pdf"/>
  </hyperlinks>
  <pageMargins left="0.7" right="0.7" top="0.75" bottom="0.75" header="0.3" footer="0.3"/>
  <drawing r:id="rId4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160" zoomScaleNormal="160" workbookViewId="0">
      <selection activeCell="J9" sqref="J9"/>
    </sheetView>
  </sheetViews>
  <sheetFormatPr baseColWidth="10" defaultRowHeight="15"/>
  <cols>
    <col min="1" max="1" width="12.140625" style="8" customWidth="1"/>
    <col min="2" max="2" width="11.7109375" style="8" customWidth="1"/>
    <col min="3" max="16384" width="11.42578125" style="8"/>
  </cols>
  <sheetData>
    <row r="1" spans="1:8" ht="15.75" thickBot="1">
      <c r="A1" s="67" t="s">
        <v>198</v>
      </c>
      <c r="B1"/>
      <c r="C1"/>
      <c r="D1"/>
      <c r="E1"/>
      <c r="F1"/>
      <c r="G1"/>
      <c r="H1"/>
    </row>
    <row r="2" spans="1:8" ht="15" customHeight="1">
      <c r="A2" s="224" t="s">
        <v>199</v>
      </c>
      <c r="B2" s="224" t="s">
        <v>200</v>
      </c>
      <c r="C2" s="219" t="s">
        <v>201</v>
      </c>
      <c r="D2" s="219" t="s">
        <v>202</v>
      </c>
      <c r="E2" s="219" t="s">
        <v>203</v>
      </c>
      <c r="F2" s="219" t="s">
        <v>204</v>
      </c>
      <c r="G2" s="219" t="s">
        <v>205</v>
      </c>
      <c r="H2" s="221" t="s">
        <v>206</v>
      </c>
    </row>
    <row r="3" spans="1:8" ht="45" customHeight="1" thickBot="1">
      <c r="A3" s="225"/>
      <c r="B3" s="225"/>
      <c r="C3" s="220"/>
      <c r="D3" s="220"/>
      <c r="E3" s="220"/>
      <c r="F3" s="220"/>
      <c r="G3" s="220"/>
      <c r="H3" s="222"/>
    </row>
    <row r="4" spans="1:8" ht="15.75" thickBot="1">
      <c r="A4" s="48"/>
      <c r="B4" s="4"/>
      <c r="C4" s="4"/>
      <c r="D4" s="4"/>
      <c r="E4" s="4"/>
      <c r="F4" s="4"/>
      <c r="G4" s="4"/>
      <c r="H4" s="5"/>
    </row>
    <row r="5" spans="1:8" ht="15.75" thickBot="1">
      <c r="A5" s="48"/>
      <c r="B5" s="4"/>
      <c r="C5" s="4"/>
      <c r="D5" s="4"/>
      <c r="E5" s="4"/>
      <c r="F5" s="4"/>
      <c r="G5" s="4"/>
      <c r="H5" s="5"/>
    </row>
    <row r="6" spans="1:8" ht="15.75" thickBot="1">
      <c r="A6" s="48"/>
      <c r="B6" s="4"/>
      <c r="C6" s="4"/>
      <c r="D6" s="4"/>
      <c r="E6" s="4"/>
      <c r="F6" s="4"/>
      <c r="G6" s="4"/>
      <c r="H6" s="5"/>
    </row>
    <row r="7" spans="1:8" ht="15.75" thickBot="1">
      <c r="A7" s="6"/>
      <c r="B7" s="7"/>
      <c r="C7" s="7"/>
      <c r="D7" s="7"/>
      <c r="E7" s="7"/>
      <c r="F7" s="7"/>
      <c r="G7" s="7"/>
      <c r="H7" s="7"/>
    </row>
    <row r="8" spans="1:8" ht="15.75" thickBot="1">
      <c r="A8" s="68"/>
      <c r="B8" s="69"/>
      <c r="C8" s="69"/>
      <c r="D8" s="69"/>
      <c r="E8" s="69"/>
      <c r="F8" s="69"/>
      <c r="G8" s="69"/>
      <c r="H8" s="69"/>
    </row>
    <row r="9" spans="1:8" ht="15.75" thickBot="1">
      <c r="A9" s="68"/>
      <c r="B9" s="69"/>
      <c r="C9" s="69"/>
      <c r="D9" s="69"/>
      <c r="E9" s="69"/>
      <c r="F9" s="69"/>
      <c r="G9" s="69"/>
      <c r="H9" s="69"/>
    </row>
    <row r="10" spans="1:8">
      <c r="A10" s="223" t="s">
        <v>207</v>
      </c>
      <c r="B10" s="223"/>
      <c r="C10" s="223"/>
      <c r="D10" s="223"/>
      <c r="E10" s="223"/>
      <c r="F10" s="223"/>
      <c r="G10" s="223"/>
      <c r="H10" s="223"/>
    </row>
  </sheetData>
  <mergeCells count="9">
    <mergeCell ref="G2:G3"/>
    <mergeCell ref="H2:H3"/>
    <mergeCell ref="A10:H10"/>
    <mergeCell ref="A2:A3"/>
    <mergeCell ref="B2:B3"/>
    <mergeCell ref="C2:C3"/>
    <mergeCell ref="D2:D3"/>
    <mergeCell ref="E2:E3"/>
    <mergeCell ref="F2:F3"/>
  </mergeCells>
  <printOptions horizontalCentered="1"/>
  <pageMargins left="0.31496062992125984" right="0.31496062992125984" top="0.35433070866141736" bottom="0.35433070866141736" header="0.31496062992125984" footer="0.31496062992125984"/>
  <pageSetup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160" zoomScaleNormal="160" workbookViewId="0">
      <selection activeCell="C2" sqref="C1:C1048576"/>
    </sheetView>
  </sheetViews>
  <sheetFormatPr baseColWidth="10" defaultRowHeight="15"/>
  <cols>
    <col min="1" max="1" width="42" style="22" customWidth="1"/>
    <col min="2" max="2" width="74.140625" style="18" customWidth="1"/>
    <col min="3" max="3" width="31.5703125" style="134" customWidth="1"/>
    <col min="4" max="4" width="44.28515625" style="18" customWidth="1"/>
    <col min="5" max="16384" width="11.42578125" style="18"/>
  </cols>
  <sheetData>
    <row r="1" spans="1:4" ht="33" customHeight="1" thickBot="1">
      <c r="A1" s="139" t="s">
        <v>13</v>
      </c>
      <c r="B1" s="139"/>
      <c r="C1" s="139"/>
      <c r="D1" s="139"/>
    </row>
    <row r="2" spans="1:4" ht="39" thickBot="1">
      <c r="A2" s="1" t="s">
        <v>6</v>
      </c>
      <c r="B2" s="2" t="s">
        <v>7</v>
      </c>
      <c r="C2" s="2" t="s">
        <v>8</v>
      </c>
      <c r="D2" s="2" t="s">
        <v>9</v>
      </c>
    </row>
    <row r="3" spans="1:4" ht="15.75" customHeight="1" thickBot="1">
      <c r="A3" s="136" t="s">
        <v>163</v>
      </c>
      <c r="B3" s="137"/>
      <c r="C3" s="137"/>
      <c r="D3" s="138"/>
    </row>
    <row r="4" spans="1:4" s="21" customFormat="1" ht="68.25" thickBot="1">
      <c r="A4" s="3" t="s">
        <v>157</v>
      </c>
      <c r="B4" s="90" t="s">
        <v>385</v>
      </c>
      <c r="C4" s="84" t="s">
        <v>422</v>
      </c>
      <c r="D4" s="3"/>
    </row>
    <row r="5" spans="1:4" s="21" customFormat="1" ht="203.25" thickBot="1">
      <c r="A5" s="3" t="s">
        <v>190</v>
      </c>
      <c r="B5" s="3" t="s">
        <v>418</v>
      </c>
      <c r="C5" s="84" t="s">
        <v>423</v>
      </c>
      <c r="D5" s="3" t="s">
        <v>212</v>
      </c>
    </row>
    <row r="6" spans="1:4" s="21" customFormat="1" ht="96.75" customHeight="1" thickBot="1">
      <c r="A6" s="3" t="s">
        <v>158</v>
      </c>
      <c r="B6" s="99"/>
      <c r="C6" s="131"/>
      <c r="D6" s="3"/>
    </row>
    <row r="7" spans="1:4" s="21" customFormat="1" ht="165.75" thickBot="1">
      <c r="A7" s="3" t="s">
        <v>191</v>
      </c>
      <c r="B7" s="90" t="s">
        <v>419</v>
      </c>
      <c r="C7" s="135" t="s">
        <v>492</v>
      </c>
      <c r="D7" s="3"/>
    </row>
    <row r="8" spans="1:4" s="21" customFormat="1" ht="86.25" customHeight="1" thickBot="1">
      <c r="A8" s="3" t="s">
        <v>159</v>
      </c>
      <c r="B8" s="90" t="s">
        <v>420</v>
      </c>
      <c r="C8" s="133" t="s">
        <v>421</v>
      </c>
      <c r="D8" s="3"/>
    </row>
    <row r="9" spans="1:4" s="21" customFormat="1" ht="153.75" customHeight="1" thickBot="1">
      <c r="A9" s="3" t="s">
        <v>185</v>
      </c>
      <c r="B9" s="3" t="s">
        <v>386</v>
      </c>
      <c r="C9" s="131"/>
      <c r="D9" s="3"/>
    </row>
    <row r="10" spans="1:4" s="21" customFormat="1" ht="251.25" customHeight="1" thickBot="1">
      <c r="A10" s="3" t="s">
        <v>160</v>
      </c>
      <c r="B10" s="3" t="s">
        <v>455</v>
      </c>
      <c r="C10" s="131"/>
      <c r="D10" s="3"/>
    </row>
    <row r="11" spans="1:4" s="21" customFormat="1" ht="103.5" customHeight="1" thickBot="1">
      <c r="A11" s="3" t="s">
        <v>186</v>
      </c>
      <c r="B11" s="3" t="s">
        <v>388</v>
      </c>
      <c r="C11" s="131"/>
      <c r="D11" s="3"/>
    </row>
    <row r="12" spans="1:4" s="21" customFormat="1" ht="117" customHeight="1" thickBot="1">
      <c r="A12" s="3" t="s">
        <v>187</v>
      </c>
      <c r="B12" s="3" t="s">
        <v>387</v>
      </c>
      <c r="C12" s="84" t="s">
        <v>213</v>
      </c>
      <c r="D12" s="3" t="s">
        <v>214</v>
      </c>
    </row>
    <row r="13" spans="1:4" s="21" customFormat="1" ht="123" customHeight="1" thickBot="1">
      <c r="A13" s="3" t="s">
        <v>192</v>
      </c>
      <c r="B13" s="3" t="s">
        <v>456</v>
      </c>
      <c r="C13" s="84" t="s">
        <v>213</v>
      </c>
      <c r="D13" s="3"/>
    </row>
    <row r="14" spans="1:4" s="21" customFormat="1" ht="232.5" customHeight="1" thickBot="1">
      <c r="A14" s="3" t="s">
        <v>188</v>
      </c>
      <c r="B14" s="3" t="s">
        <v>493</v>
      </c>
      <c r="C14" s="131"/>
      <c r="D14" s="3"/>
    </row>
    <row r="15" spans="1:4" s="21" customFormat="1" ht="173.25" customHeight="1" thickBot="1">
      <c r="A15" s="3" t="s">
        <v>161</v>
      </c>
      <c r="B15" s="3" t="s">
        <v>457</v>
      </c>
      <c r="C15" s="131"/>
      <c r="D15" s="3"/>
    </row>
    <row r="16" spans="1:4" s="21" customFormat="1" ht="163.5" customHeight="1" thickBot="1">
      <c r="A16" s="3" t="s">
        <v>162</v>
      </c>
      <c r="B16" s="3" t="s">
        <v>458</v>
      </c>
      <c r="C16" s="131"/>
      <c r="D16" s="3"/>
    </row>
    <row r="17" spans="1:4" s="21" customFormat="1" ht="55.5" customHeight="1" thickBot="1">
      <c r="A17" s="3" t="s">
        <v>189</v>
      </c>
      <c r="B17" s="3" t="s">
        <v>383</v>
      </c>
      <c r="C17" s="84" t="s">
        <v>413</v>
      </c>
      <c r="D17" s="3"/>
    </row>
    <row r="18" spans="1:4" s="21" customFormat="1" ht="93" customHeight="1" thickBot="1">
      <c r="A18" s="3" t="s">
        <v>389</v>
      </c>
      <c r="B18" s="3" t="s">
        <v>390</v>
      </c>
      <c r="C18" s="131"/>
      <c r="D18" s="3"/>
    </row>
  </sheetData>
  <mergeCells count="2">
    <mergeCell ref="A3:D3"/>
    <mergeCell ref="A1:D1"/>
  </mergeCells>
  <hyperlinks>
    <hyperlink ref="C7" display="https://uvmxmy.sharepoint.com/personal/vicehernandez_uv_mx/_layouts/15/onedrive.aspx?id=%2Fpersonal%2Fvicehernandez_uv_mx%2FDocuments%2FINFORMES%20FAM%202018%2FFAM%20DIC%202018%2Ezip&amp;parent=%2Fpersonal%2Fvicehernandez_uv_mx%2FDocuments%2FINFORMES%20FAM%20"/>
    <hyperlink ref="C5" r:id="rId1" display="https://www.uv.mx/planeacioninstitucional/integracion-y-seguimiento-de-programas-educativos/programa-integral-de-fortalecimiento-institucional/pfce-2018-2019/elaboracion-del-pfce-2018-2019/anexos-pfce-2018-2019/"/>
    <hyperlink ref="C12" r:id="rId2"/>
    <hyperlink ref="C13" r:id="rId3"/>
    <hyperlink ref="C8" r:id="rId4"/>
    <hyperlink ref="D12" r:id="rId5"/>
  </hyperlinks>
  <pageMargins left="0.31496062992125984" right="0.31496062992125984" top="0.35433070866141736" bottom="0.35433070866141736" header="0.31496062992125984" footer="0.31496062992125984"/>
  <pageSetup scale="70" orientation="portrait" verticalDpi="599"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120" zoomScaleNormal="120" workbookViewId="0">
      <selection activeCell="O9" sqref="O9"/>
    </sheetView>
  </sheetViews>
  <sheetFormatPr baseColWidth="10" defaultRowHeight="15"/>
  <cols>
    <col min="1" max="1" width="11.42578125" style="8"/>
    <col min="2" max="2" width="13" style="8" customWidth="1"/>
    <col min="3" max="3" width="11.42578125" style="8"/>
    <col min="4" max="4" width="11.7109375" style="8" customWidth="1"/>
    <col min="5" max="5" width="12.42578125" style="8" customWidth="1"/>
    <col min="6" max="6" width="12.140625" style="8" customWidth="1"/>
    <col min="7" max="8" width="11.42578125" style="8"/>
    <col min="9" max="9" width="14.5703125" style="8" customWidth="1"/>
    <col min="10" max="10" width="11.42578125" style="8"/>
    <col min="11" max="11" width="15.140625" style="8" customWidth="1"/>
    <col min="12" max="16384" width="11.42578125" style="8"/>
  </cols>
  <sheetData>
    <row r="1" spans="1:12" ht="25.5" customHeight="1" thickBot="1">
      <c r="A1" s="139" t="s">
        <v>373</v>
      </c>
      <c r="B1" s="139"/>
      <c r="C1" s="139"/>
      <c r="D1" s="139"/>
      <c r="E1" s="139"/>
      <c r="F1" s="139"/>
      <c r="G1" s="139"/>
      <c r="H1" s="139"/>
      <c r="I1" s="139"/>
      <c r="J1" s="139"/>
      <c r="K1" s="139"/>
      <c r="L1" s="139"/>
    </row>
    <row r="2" spans="1:12" ht="42" customHeight="1" thickBot="1">
      <c r="A2" s="151" t="s">
        <v>14</v>
      </c>
      <c r="B2" s="154" t="s">
        <v>15</v>
      </c>
      <c r="C2" s="155"/>
      <c r="D2" s="156"/>
      <c r="E2" s="154" t="s">
        <v>16</v>
      </c>
      <c r="F2" s="155"/>
      <c r="G2" s="156"/>
      <c r="H2" s="154" t="s">
        <v>17</v>
      </c>
      <c r="I2" s="155"/>
      <c r="J2" s="156"/>
      <c r="K2" s="151" t="s">
        <v>165</v>
      </c>
      <c r="L2" s="151" t="s">
        <v>166</v>
      </c>
    </row>
    <row r="3" spans="1:12" ht="15" customHeight="1">
      <c r="A3" s="152"/>
      <c r="B3" s="151" t="s">
        <v>18</v>
      </c>
      <c r="C3" s="151" t="s">
        <v>19</v>
      </c>
      <c r="D3" s="151" t="s">
        <v>164</v>
      </c>
      <c r="E3" s="151" t="s">
        <v>20</v>
      </c>
      <c r="F3" s="151" t="s">
        <v>21</v>
      </c>
      <c r="G3" s="151" t="s">
        <v>22</v>
      </c>
      <c r="H3" s="151" t="s">
        <v>23</v>
      </c>
      <c r="I3" s="151" t="s">
        <v>24</v>
      </c>
      <c r="J3" s="151" t="s">
        <v>25</v>
      </c>
      <c r="K3" s="152"/>
      <c r="L3" s="152"/>
    </row>
    <row r="4" spans="1:12" ht="15.75" thickBot="1">
      <c r="A4" s="153"/>
      <c r="B4" s="153"/>
      <c r="C4" s="153"/>
      <c r="D4" s="153"/>
      <c r="E4" s="153"/>
      <c r="F4" s="153"/>
      <c r="G4" s="153"/>
      <c r="H4" s="153"/>
      <c r="I4" s="153"/>
      <c r="J4" s="153"/>
      <c r="K4" s="153"/>
      <c r="L4" s="153"/>
    </row>
    <row r="5" spans="1:12" ht="45.75" thickBot="1">
      <c r="A5" s="143" t="s">
        <v>26</v>
      </c>
      <c r="B5" s="101" t="s">
        <v>272</v>
      </c>
      <c r="C5" s="102" t="s">
        <v>104</v>
      </c>
      <c r="D5" s="102" t="s">
        <v>273</v>
      </c>
      <c r="E5" s="102"/>
      <c r="F5" s="102" t="s">
        <v>274</v>
      </c>
      <c r="G5" s="102" t="s">
        <v>372</v>
      </c>
      <c r="H5" s="102" t="s">
        <v>275</v>
      </c>
      <c r="I5" s="102" t="s">
        <v>276</v>
      </c>
      <c r="J5" s="102" t="s">
        <v>277</v>
      </c>
      <c r="K5" s="102" t="s">
        <v>278</v>
      </c>
      <c r="L5" s="146">
        <v>0.1</v>
      </c>
    </row>
    <row r="6" spans="1:12" ht="59.25" customHeight="1" thickBot="1">
      <c r="A6" s="144"/>
      <c r="B6" s="101" t="s">
        <v>279</v>
      </c>
      <c r="C6" s="102" t="s">
        <v>280</v>
      </c>
      <c r="D6" s="102" t="s">
        <v>275</v>
      </c>
      <c r="E6" s="102"/>
      <c r="F6" s="102" t="s">
        <v>325</v>
      </c>
      <c r="G6" s="102" t="s">
        <v>329</v>
      </c>
      <c r="H6" s="102" t="s">
        <v>272</v>
      </c>
      <c r="I6" s="102" t="s">
        <v>281</v>
      </c>
      <c r="J6" s="102" t="s">
        <v>282</v>
      </c>
      <c r="K6" s="102" t="s">
        <v>283</v>
      </c>
      <c r="L6" s="147"/>
    </row>
    <row r="7" spans="1:12" ht="15.75" thickBot="1">
      <c r="A7" s="145"/>
      <c r="B7" s="101"/>
      <c r="C7" s="102"/>
      <c r="D7" s="102"/>
      <c r="E7" s="102"/>
      <c r="F7" s="102"/>
      <c r="G7" s="102"/>
      <c r="H7" s="102"/>
      <c r="I7" s="102"/>
      <c r="J7" s="102"/>
      <c r="K7" s="102"/>
      <c r="L7" s="148"/>
    </row>
    <row r="8" spans="1:12" ht="102" thickBot="1">
      <c r="A8" s="149" t="s">
        <v>27</v>
      </c>
      <c r="B8" s="101" t="s">
        <v>272</v>
      </c>
      <c r="C8" s="102" t="s">
        <v>104</v>
      </c>
      <c r="D8" s="102" t="s">
        <v>273</v>
      </c>
      <c r="E8" s="102" t="s">
        <v>284</v>
      </c>
      <c r="F8" s="102" t="s">
        <v>274</v>
      </c>
      <c r="G8" s="102" t="s">
        <v>329</v>
      </c>
      <c r="H8" s="102" t="s">
        <v>327</v>
      </c>
      <c r="I8" s="102" t="s">
        <v>285</v>
      </c>
      <c r="J8" s="102" t="s">
        <v>328</v>
      </c>
      <c r="K8" s="102" t="s">
        <v>286</v>
      </c>
      <c r="L8" s="150">
        <v>0.05</v>
      </c>
    </row>
    <row r="9" spans="1:12" ht="45.75" customHeight="1" thickBot="1">
      <c r="A9" s="144"/>
      <c r="B9" s="101" t="s">
        <v>279</v>
      </c>
      <c r="C9" s="102" t="s">
        <v>280</v>
      </c>
      <c r="D9" s="102" t="s">
        <v>275</v>
      </c>
      <c r="E9" s="102"/>
      <c r="F9" s="102"/>
      <c r="G9" s="102"/>
      <c r="H9" s="102"/>
      <c r="I9" s="102"/>
      <c r="J9" s="102"/>
      <c r="K9" s="102"/>
      <c r="L9" s="147"/>
    </row>
    <row r="10" spans="1:12" ht="15.75" thickBot="1">
      <c r="A10" s="145"/>
      <c r="B10" s="101"/>
      <c r="C10" s="102"/>
      <c r="D10" s="102"/>
      <c r="E10" s="102"/>
      <c r="F10" s="102"/>
      <c r="G10" s="102"/>
      <c r="H10" s="102"/>
      <c r="I10" s="102"/>
      <c r="J10" s="102"/>
      <c r="K10" s="102"/>
      <c r="L10" s="148"/>
    </row>
    <row r="11" spans="1:12" ht="45.75" thickBot="1">
      <c r="A11" s="149" t="s">
        <v>28</v>
      </c>
      <c r="B11" s="101" t="s">
        <v>287</v>
      </c>
      <c r="C11" s="102" t="s">
        <v>288</v>
      </c>
      <c r="D11" s="102" t="s">
        <v>289</v>
      </c>
      <c r="E11" s="102" t="s">
        <v>290</v>
      </c>
      <c r="F11" s="102" t="s">
        <v>291</v>
      </c>
      <c r="G11" s="102" t="s">
        <v>329</v>
      </c>
      <c r="H11" s="102"/>
      <c r="I11" s="102" t="s">
        <v>292</v>
      </c>
      <c r="J11" s="102" t="s">
        <v>293</v>
      </c>
      <c r="K11" s="102" t="s">
        <v>294</v>
      </c>
      <c r="L11" s="150">
        <v>0.05</v>
      </c>
    </row>
    <row r="12" spans="1:12" ht="79.5" thickBot="1">
      <c r="A12" s="144"/>
      <c r="B12" s="103" t="s">
        <v>324</v>
      </c>
      <c r="C12" s="104" t="s">
        <v>280</v>
      </c>
      <c r="D12" s="104" t="s">
        <v>275</v>
      </c>
      <c r="E12" s="104" t="s">
        <v>295</v>
      </c>
      <c r="F12" s="104" t="s">
        <v>325</v>
      </c>
      <c r="G12" s="104" t="s">
        <v>329</v>
      </c>
      <c r="H12" s="104"/>
      <c r="I12" s="104"/>
      <c r="J12" s="104"/>
      <c r="K12" s="104" t="s">
        <v>424</v>
      </c>
      <c r="L12" s="147"/>
    </row>
    <row r="13" spans="1:12" ht="102" thickBot="1">
      <c r="A13" s="145"/>
      <c r="B13" s="103" t="s">
        <v>425</v>
      </c>
      <c r="C13" s="104" t="s">
        <v>280</v>
      </c>
      <c r="D13" s="104" t="s">
        <v>275</v>
      </c>
      <c r="E13" s="104" t="s">
        <v>426</v>
      </c>
      <c r="F13" s="104" t="s">
        <v>427</v>
      </c>
      <c r="G13" s="104" t="s">
        <v>329</v>
      </c>
      <c r="H13" s="104"/>
      <c r="I13" s="104"/>
      <c r="J13" s="104"/>
      <c r="K13" s="104"/>
      <c r="L13" s="148"/>
    </row>
    <row r="14" spans="1:12" ht="45.75" thickBot="1">
      <c r="A14" s="149" t="s">
        <v>29</v>
      </c>
      <c r="B14" s="103" t="s">
        <v>287</v>
      </c>
      <c r="C14" s="104" t="s">
        <v>288</v>
      </c>
      <c r="D14" s="104" t="s">
        <v>289</v>
      </c>
      <c r="E14" s="104" t="s">
        <v>296</v>
      </c>
      <c r="F14" s="104" t="s">
        <v>297</v>
      </c>
      <c r="G14" s="104" t="s">
        <v>329</v>
      </c>
      <c r="H14" s="104"/>
      <c r="I14" s="104"/>
      <c r="J14" s="104"/>
      <c r="K14" s="104" t="s">
        <v>298</v>
      </c>
      <c r="L14" s="150">
        <v>0.75</v>
      </c>
    </row>
    <row r="15" spans="1:12" ht="68.25" thickBot="1">
      <c r="A15" s="144"/>
      <c r="B15" s="103" t="s">
        <v>324</v>
      </c>
      <c r="C15" s="104" t="s">
        <v>280</v>
      </c>
      <c r="D15" s="104" t="s">
        <v>275</v>
      </c>
      <c r="E15" s="104" t="s">
        <v>326</v>
      </c>
      <c r="F15" s="104" t="s">
        <v>299</v>
      </c>
      <c r="G15" s="104" t="s">
        <v>329</v>
      </c>
      <c r="H15" s="104"/>
      <c r="I15" s="104"/>
      <c r="J15" s="104"/>
      <c r="K15" s="104" t="s">
        <v>300</v>
      </c>
      <c r="L15" s="147"/>
    </row>
    <row r="16" spans="1:12" ht="147" thickBot="1">
      <c r="A16" s="145"/>
      <c r="B16" s="103" t="s">
        <v>425</v>
      </c>
      <c r="C16" s="104" t="s">
        <v>280</v>
      </c>
      <c r="D16" s="104" t="s">
        <v>275</v>
      </c>
      <c r="E16" s="104" t="s">
        <v>428</v>
      </c>
      <c r="F16" s="104" t="s">
        <v>429</v>
      </c>
      <c r="G16" s="104" t="s">
        <v>430</v>
      </c>
      <c r="H16" s="104"/>
      <c r="I16" s="104"/>
      <c r="J16" s="104"/>
      <c r="K16" s="104"/>
      <c r="L16" s="148"/>
    </row>
    <row r="17" spans="1:12" ht="81" thickBot="1">
      <c r="A17" s="100" t="s">
        <v>30</v>
      </c>
      <c r="B17" s="103" t="s">
        <v>324</v>
      </c>
      <c r="C17" s="104" t="s">
        <v>280</v>
      </c>
      <c r="D17" s="104" t="s">
        <v>275</v>
      </c>
      <c r="E17" s="104" t="s">
        <v>371</v>
      </c>
      <c r="F17" s="104" t="s">
        <v>299</v>
      </c>
      <c r="G17" s="104" t="s">
        <v>330</v>
      </c>
      <c r="H17" s="104"/>
      <c r="I17" s="104"/>
      <c r="J17" s="104"/>
      <c r="K17" s="104" t="s">
        <v>301</v>
      </c>
      <c r="L17" s="105">
        <v>0.05</v>
      </c>
    </row>
    <row r="18" spans="1:12">
      <c r="L18" s="44"/>
    </row>
  </sheetData>
  <mergeCells count="24">
    <mergeCell ref="G3:G4"/>
    <mergeCell ref="H3:H4"/>
    <mergeCell ref="A14:A16"/>
    <mergeCell ref="L14:L16"/>
    <mergeCell ref="A11:A13"/>
    <mergeCell ref="L11:L13"/>
    <mergeCell ref="K2:K4"/>
    <mergeCell ref="L2:L4"/>
    <mergeCell ref="A1:L1"/>
    <mergeCell ref="A5:A7"/>
    <mergeCell ref="L5:L7"/>
    <mergeCell ref="A8:A10"/>
    <mergeCell ref="L8:L10"/>
    <mergeCell ref="A2:A4"/>
    <mergeCell ref="B2:D2"/>
    <mergeCell ref="E2:G2"/>
    <mergeCell ref="H2:J2"/>
    <mergeCell ref="B3:B4"/>
    <mergeCell ref="C3:C4"/>
    <mergeCell ref="E3:E4"/>
    <mergeCell ref="I3:I4"/>
    <mergeCell ref="J3:J4"/>
    <mergeCell ref="D3:D4"/>
    <mergeCell ref="F3:F4"/>
  </mergeCells>
  <printOptions horizontalCentered="1"/>
  <pageMargins left="0.31496062992125984" right="0.31496062992125984" top="0.35433070866141736" bottom="0.35433070866141736" header="0.31496062992125984" footer="0.31496062992125984"/>
  <pageSetup scale="95" orientation="landscape"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workbookViewId="0">
      <selection activeCell="H6" sqref="H6"/>
    </sheetView>
  </sheetViews>
  <sheetFormatPr baseColWidth="10" defaultRowHeight="15"/>
  <cols>
    <col min="1" max="5" width="25.7109375" style="8" customWidth="1"/>
    <col min="6" max="16384" width="11.42578125" style="8"/>
  </cols>
  <sheetData>
    <row r="1" spans="1:7" ht="24" customHeight="1" thickBot="1">
      <c r="A1" s="139" t="s">
        <v>130</v>
      </c>
      <c r="B1" s="139"/>
      <c r="C1" s="139"/>
      <c r="D1" s="139"/>
      <c r="E1" s="139"/>
    </row>
    <row r="2" spans="1:7" ht="17.25" customHeight="1" thickBot="1">
      <c r="A2" s="157" t="s">
        <v>41</v>
      </c>
      <c r="B2" s="157"/>
      <c r="C2" s="157"/>
      <c r="D2" s="157"/>
      <c r="E2" s="157"/>
    </row>
    <row r="3" spans="1:7">
      <c r="A3" s="151" t="s">
        <v>45</v>
      </c>
      <c r="B3" s="49"/>
      <c r="C3" s="151" t="s">
        <v>32</v>
      </c>
      <c r="D3" s="151" t="s">
        <v>33</v>
      </c>
      <c r="E3" s="49"/>
    </row>
    <row r="4" spans="1:7">
      <c r="A4" s="152"/>
      <c r="B4" s="50" t="s">
        <v>31</v>
      </c>
      <c r="C4" s="152"/>
      <c r="D4" s="152"/>
      <c r="E4" s="50" t="s">
        <v>34</v>
      </c>
    </row>
    <row r="5" spans="1:7" ht="15.75" thickBot="1">
      <c r="A5" s="153"/>
      <c r="B5" s="51"/>
      <c r="C5" s="153"/>
      <c r="D5" s="153"/>
      <c r="E5" s="52"/>
    </row>
    <row r="6" spans="1:7" ht="282" thickBot="1">
      <c r="A6" s="53" t="s">
        <v>26</v>
      </c>
      <c r="B6" s="54" t="s">
        <v>337</v>
      </c>
      <c r="C6" s="54" t="s">
        <v>302</v>
      </c>
      <c r="D6" s="54" t="s">
        <v>303</v>
      </c>
      <c r="E6" s="55" t="s">
        <v>336</v>
      </c>
    </row>
    <row r="7" spans="1:7" ht="102" thickBot="1">
      <c r="A7" s="53" t="s">
        <v>27</v>
      </c>
      <c r="B7" s="54" t="s">
        <v>322</v>
      </c>
      <c r="C7" s="54" t="s">
        <v>304</v>
      </c>
      <c r="D7" s="54" t="s">
        <v>320</v>
      </c>
      <c r="E7" s="54" t="s">
        <v>305</v>
      </c>
    </row>
    <row r="8" spans="1:7" ht="319.5" thickBot="1">
      <c r="A8" s="53" t="s">
        <v>28</v>
      </c>
      <c r="B8" s="56" t="s">
        <v>338</v>
      </c>
      <c r="C8" s="56" t="s">
        <v>339</v>
      </c>
      <c r="D8" s="56" t="s">
        <v>321</v>
      </c>
      <c r="E8" s="56" t="s">
        <v>340</v>
      </c>
      <c r="G8" s="45"/>
    </row>
    <row r="9" spans="1:7" ht="294" thickBot="1">
      <c r="A9" s="53" t="s">
        <v>29</v>
      </c>
      <c r="B9" s="56" t="s">
        <v>341</v>
      </c>
      <c r="C9" s="56" t="s">
        <v>342</v>
      </c>
      <c r="D9" s="56" t="s">
        <v>343</v>
      </c>
      <c r="E9" s="56" t="s">
        <v>344</v>
      </c>
    </row>
    <row r="10" spans="1:7" ht="255.75" thickBot="1">
      <c r="A10" s="53" t="s">
        <v>30</v>
      </c>
      <c r="B10" s="56" t="s">
        <v>345</v>
      </c>
      <c r="C10" s="56" t="s">
        <v>346</v>
      </c>
      <c r="D10" s="56" t="s">
        <v>347</v>
      </c>
      <c r="E10" s="56" t="s">
        <v>348</v>
      </c>
    </row>
    <row r="11" spans="1:7" ht="50.1" customHeight="1" thickBot="1">
      <c r="A11" s="57" t="s">
        <v>167</v>
      </c>
      <c r="B11" s="56"/>
      <c r="C11" s="56"/>
      <c r="D11" s="56"/>
      <c r="E11" s="56"/>
    </row>
  </sheetData>
  <mergeCells count="5">
    <mergeCell ref="A3:A5"/>
    <mergeCell ref="C3:C5"/>
    <mergeCell ref="D3:D5"/>
    <mergeCell ref="A2:E2"/>
    <mergeCell ref="A1:E1"/>
  </mergeCells>
  <printOptions horizontalCentered="1"/>
  <pageMargins left="0.31496062992125984" right="0.31496062992125984" top="0.35433070866141736" bottom="0.35433070866141736" header="0.31496062992125984" footer="0.31496062992125984"/>
  <pageSetup scale="75"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F5" sqref="F5"/>
    </sheetView>
  </sheetViews>
  <sheetFormatPr baseColWidth="10" defaultRowHeight="15"/>
  <cols>
    <col min="1" max="1" width="23.5703125" style="8" customWidth="1"/>
    <col min="2" max="2" width="14" style="46" bestFit="1" customWidth="1"/>
    <col min="3" max="3" width="17.28515625" style="8" customWidth="1"/>
    <col min="4" max="4" width="15" style="8" customWidth="1"/>
    <col min="5" max="5" width="17" style="8" customWidth="1"/>
    <col min="6" max="6" width="16.7109375" style="8" customWidth="1"/>
    <col min="7" max="8" width="15" style="8" customWidth="1"/>
    <col min="9" max="9" width="15" style="46" customWidth="1"/>
    <col min="10" max="16384" width="11.42578125" style="8"/>
  </cols>
  <sheetData>
    <row r="1" spans="1:9" ht="24" customHeight="1">
      <c r="A1" s="158" t="s">
        <v>130</v>
      </c>
      <c r="B1" s="158"/>
      <c r="C1" s="158"/>
      <c r="D1" s="158"/>
      <c r="E1" s="158"/>
      <c r="F1" s="158"/>
      <c r="G1" s="158"/>
      <c r="H1" s="158"/>
      <c r="I1" s="158"/>
    </row>
    <row r="2" spans="1:9" ht="24.75" customHeight="1" thickBot="1">
      <c r="A2" s="157" t="s">
        <v>35</v>
      </c>
      <c r="B2" s="157"/>
      <c r="C2" s="157"/>
      <c r="D2" s="157"/>
      <c r="E2" s="157"/>
      <c r="F2" s="157"/>
      <c r="G2" s="157"/>
      <c r="H2" s="157"/>
      <c r="I2" s="157"/>
    </row>
    <row r="3" spans="1:9" ht="90" thickBot="1">
      <c r="A3" s="58" t="s">
        <v>45</v>
      </c>
      <c r="B3" s="59" t="s">
        <v>36</v>
      </c>
      <c r="C3" s="60" t="s">
        <v>42</v>
      </c>
      <c r="D3" s="59" t="s">
        <v>37</v>
      </c>
      <c r="E3" s="59" t="s">
        <v>38</v>
      </c>
      <c r="F3" s="59" t="s">
        <v>39</v>
      </c>
      <c r="G3" s="59" t="s">
        <v>40</v>
      </c>
      <c r="H3" s="59" t="s">
        <v>44</v>
      </c>
      <c r="I3" s="59" t="s">
        <v>168</v>
      </c>
    </row>
    <row r="4" spans="1:9" ht="203.25" thickBot="1">
      <c r="A4" s="61" t="s">
        <v>26</v>
      </c>
      <c r="B4" s="54" t="s">
        <v>306</v>
      </c>
      <c r="C4" s="54" t="s">
        <v>350</v>
      </c>
      <c r="D4" s="55" t="s">
        <v>275</v>
      </c>
      <c r="E4" s="54" t="s">
        <v>349</v>
      </c>
      <c r="F4" s="54" t="s">
        <v>351</v>
      </c>
      <c r="G4" s="54" t="s">
        <v>352</v>
      </c>
      <c r="H4" s="54" t="s">
        <v>353</v>
      </c>
      <c r="I4" s="54" t="s">
        <v>307</v>
      </c>
    </row>
    <row r="5" spans="1:9" ht="158.25" thickBot="1">
      <c r="A5" s="61" t="s">
        <v>27</v>
      </c>
      <c r="B5" s="54" t="s">
        <v>308</v>
      </c>
      <c r="C5" s="54" t="s">
        <v>354</v>
      </c>
      <c r="D5" s="55" t="s">
        <v>275</v>
      </c>
      <c r="E5" s="54" t="s">
        <v>355</v>
      </c>
      <c r="F5" s="54" t="s">
        <v>309</v>
      </c>
      <c r="G5" s="54" t="s">
        <v>356</v>
      </c>
      <c r="H5" s="54" t="s">
        <v>310</v>
      </c>
      <c r="I5" s="54" t="s">
        <v>307</v>
      </c>
    </row>
    <row r="6" spans="1:9" ht="158.25" thickBot="1">
      <c r="A6" s="61" t="s">
        <v>28</v>
      </c>
      <c r="B6" s="54" t="s">
        <v>308</v>
      </c>
      <c r="C6" s="54" t="s">
        <v>357</v>
      </c>
      <c r="D6" s="55" t="s">
        <v>275</v>
      </c>
      <c r="E6" s="54" t="s">
        <v>355</v>
      </c>
      <c r="F6" s="54" t="s">
        <v>311</v>
      </c>
      <c r="G6" s="54" t="s">
        <v>358</v>
      </c>
      <c r="H6" s="54" t="s">
        <v>353</v>
      </c>
      <c r="I6" s="54" t="s">
        <v>312</v>
      </c>
    </row>
    <row r="7" spans="1:9" ht="282" thickBot="1">
      <c r="A7" s="61" t="s">
        <v>29</v>
      </c>
      <c r="B7" s="54" t="s">
        <v>308</v>
      </c>
      <c r="C7" s="54" t="s">
        <v>360</v>
      </c>
      <c r="D7" s="55" t="s">
        <v>275</v>
      </c>
      <c r="E7" s="54" t="s">
        <v>359</v>
      </c>
      <c r="F7" s="54" t="s">
        <v>313</v>
      </c>
      <c r="G7" s="54" t="s">
        <v>314</v>
      </c>
      <c r="H7" s="54" t="s">
        <v>315</v>
      </c>
      <c r="I7" s="54" t="s">
        <v>316</v>
      </c>
    </row>
    <row r="8" spans="1:9" ht="90.75" thickBot="1">
      <c r="A8" s="53" t="s">
        <v>43</v>
      </c>
      <c r="B8" s="54" t="s">
        <v>317</v>
      </c>
      <c r="C8" s="54" t="s">
        <v>361</v>
      </c>
      <c r="D8" s="55" t="s">
        <v>275</v>
      </c>
      <c r="E8" s="54" t="s">
        <v>318</v>
      </c>
      <c r="F8" s="54" t="s">
        <v>319</v>
      </c>
      <c r="G8" s="54" t="s">
        <v>362</v>
      </c>
      <c r="H8" s="54" t="s">
        <v>363</v>
      </c>
      <c r="I8" s="54" t="s">
        <v>312</v>
      </c>
    </row>
    <row r="9" spans="1:9" ht="20.25" customHeight="1"/>
    <row r="11" spans="1:9" ht="29.25" customHeight="1">
      <c r="A11" s="9"/>
      <c r="B11" s="47"/>
      <c r="C11" s="9"/>
      <c r="D11" s="9"/>
      <c r="E11" s="9"/>
      <c r="F11" s="9"/>
      <c r="G11" s="9"/>
      <c r="H11" s="9"/>
      <c r="I11" s="47"/>
    </row>
    <row r="12" spans="1:9">
      <c r="A12" s="10"/>
    </row>
  </sheetData>
  <mergeCells count="2">
    <mergeCell ref="A2:I2"/>
    <mergeCell ref="A1:I1"/>
  </mergeCells>
  <hyperlinks>
    <hyperlink ref="I3" location="_ftn1" display="_ftn1"/>
  </hyperlinks>
  <pageMargins left="0.31496062992125984" right="0.31496062992125984" top="0.35433070866141736" bottom="0.35433070866141736" header="0.31496062992125984" footer="0.31496062992125984"/>
  <pageSetup scale="90" orientation="landscape" verticalDpi="59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2"/>
  <sheetViews>
    <sheetView zoomScale="120" zoomScaleNormal="120" workbookViewId="0">
      <pane xSplit="2" ySplit="3" topLeftCell="C43" activePane="bottomRight" state="frozen"/>
      <selection pane="topRight" activeCell="C1" sqref="C1"/>
      <selection pane="bottomLeft" activeCell="A4" sqref="A4"/>
      <selection pane="bottomRight" activeCell="C66" sqref="C66"/>
    </sheetView>
  </sheetViews>
  <sheetFormatPr baseColWidth="10" defaultRowHeight="15"/>
  <cols>
    <col min="1" max="1" width="15.7109375" style="8" customWidth="1"/>
    <col min="2" max="2" width="20.7109375" style="8" customWidth="1"/>
    <col min="3" max="4" width="20.7109375" style="11" customWidth="1"/>
    <col min="5" max="7" width="20.7109375" style="8" customWidth="1"/>
    <col min="8" max="8" width="20.7109375" style="46" customWidth="1"/>
    <col min="9" max="16384" width="11.42578125" style="8"/>
  </cols>
  <sheetData>
    <row r="1" spans="1:8" ht="23.25" customHeight="1">
      <c r="A1" s="158" t="s">
        <v>91</v>
      </c>
      <c r="B1" s="158"/>
      <c r="C1" s="158"/>
      <c r="D1" s="158"/>
      <c r="E1" s="158"/>
      <c r="F1" s="158"/>
      <c r="G1" s="158"/>
      <c r="H1" s="86"/>
    </row>
    <row r="2" spans="1:8" ht="15.75" thickBot="1">
      <c r="A2" s="157" t="s">
        <v>169</v>
      </c>
      <c r="B2" s="157"/>
      <c r="C2" s="157"/>
      <c r="D2" s="157"/>
      <c r="E2" s="157"/>
      <c r="F2" s="157"/>
      <c r="G2" s="157"/>
      <c r="H2" s="87"/>
    </row>
    <row r="3" spans="1:8" ht="40.5" customHeight="1" thickBot="1">
      <c r="A3" s="185" t="s">
        <v>46</v>
      </c>
      <c r="B3" s="186"/>
      <c r="C3" s="93" t="s">
        <v>47</v>
      </c>
      <c r="D3" s="93"/>
      <c r="E3" s="93" t="s">
        <v>48</v>
      </c>
      <c r="F3" s="93" t="s">
        <v>49</v>
      </c>
      <c r="G3" s="93" t="s">
        <v>50</v>
      </c>
      <c r="H3" s="70" t="s">
        <v>51</v>
      </c>
    </row>
    <row r="4" spans="1:8" ht="33" customHeight="1" thickBot="1">
      <c r="A4" s="171" t="s">
        <v>52</v>
      </c>
      <c r="B4" s="32">
        <v>1100</v>
      </c>
      <c r="C4" s="33" t="s">
        <v>53</v>
      </c>
      <c r="D4" s="34"/>
      <c r="E4" s="34" t="s">
        <v>54</v>
      </c>
      <c r="F4" s="34" t="s">
        <v>54</v>
      </c>
      <c r="G4" s="34" t="s">
        <v>54</v>
      </c>
      <c r="H4" s="175" t="s">
        <v>54</v>
      </c>
    </row>
    <row r="5" spans="1:8" ht="34.5" customHeight="1" thickBot="1">
      <c r="A5" s="172"/>
      <c r="B5" s="32">
        <v>1200</v>
      </c>
      <c r="C5" s="35" t="s">
        <v>55</v>
      </c>
      <c r="D5" s="34"/>
      <c r="E5" s="34" t="s">
        <v>54</v>
      </c>
      <c r="F5" s="34" t="s">
        <v>54</v>
      </c>
      <c r="G5" s="34" t="s">
        <v>54</v>
      </c>
      <c r="H5" s="176" t="s">
        <v>54</v>
      </c>
    </row>
    <row r="6" spans="1:8" ht="27" customHeight="1" thickBot="1">
      <c r="A6" s="172"/>
      <c r="B6" s="32">
        <v>1300</v>
      </c>
      <c r="C6" s="35" t="s">
        <v>56</v>
      </c>
      <c r="D6" s="34"/>
      <c r="E6" s="34" t="s">
        <v>54</v>
      </c>
      <c r="F6" s="34" t="s">
        <v>54</v>
      </c>
      <c r="G6" s="34" t="s">
        <v>54</v>
      </c>
      <c r="H6" s="176" t="s">
        <v>54</v>
      </c>
    </row>
    <row r="7" spans="1:8" ht="15.75" thickBot="1">
      <c r="A7" s="172"/>
      <c r="B7" s="32">
        <v>1400</v>
      </c>
      <c r="C7" s="35" t="s">
        <v>57</v>
      </c>
      <c r="D7" s="34"/>
      <c r="E7" s="34" t="s">
        <v>54</v>
      </c>
      <c r="F7" s="34" t="s">
        <v>54</v>
      </c>
      <c r="G7" s="34" t="s">
        <v>54</v>
      </c>
      <c r="H7" s="176" t="s">
        <v>54</v>
      </c>
    </row>
    <row r="8" spans="1:8" ht="26.25" customHeight="1" thickBot="1">
      <c r="A8" s="172"/>
      <c r="B8" s="32">
        <v>1500</v>
      </c>
      <c r="C8" s="35" t="s">
        <v>58</v>
      </c>
      <c r="D8" s="34"/>
      <c r="E8" s="34" t="s">
        <v>54</v>
      </c>
      <c r="F8" s="34" t="s">
        <v>54</v>
      </c>
      <c r="G8" s="34" t="s">
        <v>54</v>
      </c>
      <c r="H8" s="176" t="s">
        <v>54</v>
      </c>
    </row>
    <row r="9" spans="1:8" ht="15.75" thickBot="1">
      <c r="A9" s="172"/>
      <c r="B9" s="32">
        <v>1600</v>
      </c>
      <c r="C9" s="35" t="s">
        <v>59</v>
      </c>
      <c r="D9" s="34"/>
      <c r="E9" s="34" t="s">
        <v>54</v>
      </c>
      <c r="F9" s="34" t="s">
        <v>54</v>
      </c>
      <c r="G9" s="34" t="s">
        <v>54</v>
      </c>
      <c r="H9" s="176" t="s">
        <v>54</v>
      </c>
    </row>
    <row r="10" spans="1:8" ht="26.25" customHeight="1" thickBot="1">
      <c r="A10" s="172"/>
      <c r="B10" s="32">
        <v>1700</v>
      </c>
      <c r="C10" s="35" t="s">
        <v>60</v>
      </c>
      <c r="D10" s="34"/>
      <c r="E10" s="34" t="s">
        <v>54</v>
      </c>
      <c r="F10" s="34" t="s">
        <v>54</v>
      </c>
      <c r="G10" s="34" t="s">
        <v>54</v>
      </c>
      <c r="H10" s="176" t="s">
        <v>54</v>
      </c>
    </row>
    <row r="11" spans="1:8" ht="15.75" customHeight="1" thickBot="1">
      <c r="A11" s="173"/>
      <c r="B11" s="178" t="s">
        <v>61</v>
      </c>
      <c r="C11" s="179"/>
      <c r="D11" s="36"/>
      <c r="E11" s="36"/>
      <c r="F11" s="36"/>
      <c r="G11" s="36"/>
      <c r="H11" s="177"/>
    </row>
    <row r="12" spans="1:8" ht="38.25" customHeight="1" thickBot="1">
      <c r="A12" s="171" t="s">
        <v>62</v>
      </c>
      <c r="B12" s="32">
        <v>2100</v>
      </c>
      <c r="C12" s="33" t="s">
        <v>65</v>
      </c>
      <c r="D12" s="37"/>
      <c r="E12" s="37" t="s">
        <v>54</v>
      </c>
      <c r="F12" s="34" t="s">
        <v>54</v>
      </c>
      <c r="G12" s="34" t="s">
        <v>54</v>
      </c>
      <c r="H12" s="175" t="s">
        <v>54</v>
      </c>
    </row>
    <row r="13" spans="1:8" ht="18.75" thickBot="1">
      <c r="A13" s="172"/>
      <c r="B13" s="32">
        <v>2200</v>
      </c>
      <c r="C13" s="35" t="s">
        <v>66</v>
      </c>
      <c r="D13" s="37"/>
      <c r="E13" s="37" t="s">
        <v>54</v>
      </c>
      <c r="F13" s="34" t="s">
        <v>54</v>
      </c>
      <c r="G13" s="34" t="s">
        <v>54</v>
      </c>
      <c r="H13" s="176" t="s">
        <v>54</v>
      </c>
    </row>
    <row r="14" spans="1:8" ht="38.25" customHeight="1" thickBot="1">
      <c r="A14" s="172"/>
      <c r="B14" s="32">
        <v>2300</v>
      </c>
      <c r="C14" s="35" t="s">
        <v>67</v>
      </c>
      <c r="D14" s="37"/>
      <c r="E14" s="37" t="s">
        <v>54</v>
      </c>
      <c r="F14" s="34" t="s">
        <v>54</v>
      </c>
      <c r="G14" s="34" t="s">
        <v>54</v>
      </c>
      <c r="H14" s="176" t="s">
        <v>54</v>
      </c>
    </row>
    <row r="15" spans="1:8" ht="29.25" customHeight="1" thickBot="1">
      <c r="A15" s="172"/>
      <c r="B15" s="32">
        <v>2400</v>
      </c>
      <c r="C15" s="35" t="s">
        <v>68</v>
      </c>
      <c r="D15" s="37"/>
      <c r="E15" s="37" t="s">
        <v>54</v>
      </c>
      <c r="F15" s="34" t="s">
        <v>54</v>
      </c>
      <c r="G15" s="34" t="s">
        <v>54</v>
      </c>
      <c r="H15" s="176" t="s">
        <v>54</v>
      </c>
    </row>
    <row r="16" spans="1:8" ht="33.75" customHeight="1" thickBot="1">
      <c r="A16" s="172"/>
      <c r="B16" s="32">
        <v>2500</v>
      </c>
      <c r="C16" s="35" t="s">
        <v>69</v>
      </c>
      <c r="D16" s="37"/>
      <c r="E16" s="37" t="s">
        <v>54</v>
      </c>
      <c r="F16" s="34" t="s">
        <v>54</v>
      </c>
      <c r="G16" s="34" t="s">
        <v>54</v>
      </c>
      <c r="H16" s="176" t="s">
        <v>54</v>
      </c>
    </row>
    <row r="17" spans="1:8" ht="29.25" customHeight="1" thickBot="1">
      <c r="A17" s="172"/>
      <c r="B17" s="32">
        <v>2600</v>
      </c>
      <c r="C17" s="35" t="s">
        <v>70</v>
      </c>
      <c r="D17" s="37"/>
      <c r="E17" s="37" t="s">
        <v>54</v>
      </c>
      <c r="F17" s="34" t="s">
        <v>54</v>
      </c>
      <c r="G17" s="34" t="s">
        <v>54</v>
      </c>
      <c r="H17" s="176" t="s">
        <v>54</v>
      </c>
    </row>
    <row r="18" spans="1:8" ht="29.25" customHeight="1" thickBot="1">
      <c r="A18" s="172"/>
      <c r="B18" s="32">
        <v>2700</v>
      </c>
      <c r="C18" s="35" t="s">
        <v>71</v>
      </c>
      <c r="D18" s="37"/>
      <c r="E18" s="37" t="s">
        <v>54</v>
      </c>
      <c r="F18" s="34" t="s">
        <v>54</v>
      </c>
      <c r="G18" s="34" t="s">
        <v>54</v>
      </c>
      <c r="H18" s="176" t="s">
        <v>54</v>
      </c>
    </row>
    <row r="19" spans="1:8" ht="29.25" customHeight="1" thickBot="1">
      <c r="A19" s="172"/>
      <c r="B19" s="32">
        <v>2800</v>
      </c>
      <c r="C19" s="35" t="s">
        <v>72</v>
      </c>
      <c r="D19" s="37"/>
      <c r="E19" s="37" t="s">
        <v>54</v>
      </c>
      <c r="F19" s="34" t="s">
        <v>54</v>
      </c>
      <c r="G19" s="34" t="s">
        <v>54</v>
      </c>
      <c r="H19" s="176" t="s">
        <v>54</v>
      </c>
    </row>
    <row r="20" spans="1:8" ht="30" customHeight="1" thickBot="1">
      <c r="A20" s="172"/>
      <c r="B20" s="32">
        <v>2900</v>
      </c>
      <c r="C20" s="35" t="s">
        <v>73</v>
      </c>
      <c r="D20" s="37"/>
      <c r="E20" s="37" t="s">
        <v>54</v>
      </c>
      <c r="F20" s="34" t="s">
        <v>54</v>
      </c>
      <c r="G20" s="34" t="s">
        <v>54</v>
      </c>
      <c r="H20" s="176" t="s">
        <v>54</v>
      </c>
    </row>
    <row r="21" spans="1:8" ht="15.75" customHeight="1" thickBot="1">
      <c r="A21" s="173"/>
      <c r="B21" s="178" t="s">
        <v>63</v>
      </c>
      <c r="C21" s="179"/>
      <c r="D21" s="38"/>
      <c r="E21" s="38"/>
      <c r="F21" s="36"/>
      <c r="G21" s="36"/>
      <c r="H21" s="177"/>
    </row>
    <row r="22" spans="1:8" ht="15.75" customHeight="1" thickBot="1">
      <c r="A22" s="171" t="s">
        <v>64</v>
      </c>
      <c r="B22" s="32">
        <v>3100</v>
      </c>
      <c r="C22" s="37" t="s">
        <v>65</v>
      </c>
      <c r="D22" s="37"/>
      <c r="E22" s="71" t="s">
        <v>54</v>
      </c>
      <c r="F22" s="72" t="s">
        <v>54</v>
      </c>
      <c r="G22" s="72" t="s">
        <v>54</v>
      </c>
      <c r="H22" s="180" t="s">
        <v>54</v>
      </c>
    </row>
    <row r="23" spans="1:8" ht="21.75" customHeight="1" thickBot="1">
      <c r="A23" s="172"/>
      <c r="B23" s="32">
        <v>3200</v>
      </c>
      <c r="C23" s="37" t="s">
        <v>66</v>
      </c>
      <c r="D23" s="37"/>
      <c r="E23" s="71" t="s">
        <v>54</v>
      </c>
      <c r="F23" s="72" t="s">
        <v>54</v>
      </c>
      <c r="G23" s="72" t="s">
        <v>54</v>
      </c>
      <c r="H23" s="181" t="s">
        <v>54</v>
      </c>
    </row>
    <row r="24" spans="1:8" ht="30.75" customHeight="1" thickBot="1">
      <c r="A24" s="172"/>
      <c r="B24" s="32">
        <v>3300</v>
      </c>
      <c r="C24" s="37" t="s">
        <v>67</v>
      </c>
      <c r="D24" s="37"/>
      <c r="E24" s="71" t="s">
        <v>54</v>
      </c>
      <c r="F24" s="72" t="s">
        <v>54</v>
      </c>
      <c r="G24" s="72" t="s">
        <v>54</v>
      </c>
      <c r="H24" s="181" t="s">
        <v>54</v>
      </c>
    </row>
    <row r="25" spans="1:8" ht="30" customHeight="1" thickBot="1">
      <c r="A25" s="172"/>
      <c r="B25" s="32">
        <v>3400</v>
      </c>
      <c r="C25" s="37" t="s">
        <v>68</v>
      </c>
      <c r="D25" s="37"/>
      <c r="E25" s="71" t="s">
        <v>54</v>
      </c>
      <c r="F25" s="72" t="s">
        <v>54</v>
      </c>
      <c r="G25" s="72" t="s">
        <v>54</v>
      </c>
      <c r="H25" s="181" t="s">
        <v>54</v>
      </c>
    </row>
    <row r="26" spans="1:8" ht="38.25" customHeight="1" thickBot="1">
      <c r="A26" s="172"/>
      <c r="B26" s="32">
        <v>3500</v>
      </c>
      <c r="C26" s="37" t="s">
        <v>69</v>
      </c>
      <c r="D26" s="39" t="s">
        <v>228</v>
      </c>
      <c r="E26" s="106">
        <v>16139851.199999999</v>
      </c>
      <c r="F26" s="106">
        <f>E26</f>
        <v>16139851.199999999</v>
      </c>
      <c r="G26" s="106">
        <f>4547032.06+11246942.17</f>
        <v>15793974.23</v>
      </c>
      <c r="H26" s="181">
        <f>G26/F26</f>
        <v>0.9785700025536791</v>
      </c>
    </row>
    <row r="27" spans="1:8" ht="38.25" customHeight="1" thickBot="1">
      <c r="A27" s="172"/>
      <c r="B27" s="32"/>
      <c r="C27" s="37"/>
      <c r="D27" s="39" t="s">
        <v>229</v>
      </c>
      <c r="E27" s="106">
        <v>234738.61</v>
      </c>
      <c r="F27" s="106">
        <f t="shared" ref="F27:F28" si="0">E27</f>
        <v>234738.61</v>
      </c>
      <c r="G27" s="106">
        <v>234715.64</v>
      </c>
      <c r="H27" s="181">
        <f t="shared" ref="H27:H28" si="1">G27/F27</f>
        <v>0.99990214647688347</v>
      </c>
    </row>
    <row r="28" spans="1:8" ht="38.25" customHeight="1" thickBot="1">
      <c r="A28" s="172"/>
      <c r="B28" s="32"/>
      <c r="C28" s="37"/>
      <c r="D28" s="39" t="s">
        <v>230</v>
      </c>
      <c r="E28" s="106">
        <v>183967.16</v>
      </c>
      <c r="F28" s="106">
        <f t="shared" si="0"/>
        <v>183967.16</v>
      </c>
      <c r="G28" s="106">
        <v>183394.46</v>
      </c>
      <c r="H28" s="181">
        <f t="shared" si="1"/>
        <v>0.99688694438724823</v>
      </c>
    </row>
    <row r="29" spans="1:8" ht="27.75" thickBot="1">
      <c r="A29" s="172"/>
      <c r="B29" s="32">
        <v>3600</v>
      </c>
      <c r="C29" s="37" t="s">
        <v>70</v>
      </c>
      <c r="D29" s="37"/>
      <c r="E29" s="71" t="s">
        <v>54</v>
      </c>
      <c r="F29" s="72" t="s">
        <v>54</v>
      </c>
      <c r="G29" s="72" t="s">
        <v>54</v>
      </c>
      <c r="H29" s="181" t="s">
        <v>54</v>
      </c>
    </row>
    <row r="30" spans="1:8" ht="18.75" thickBot="1">
      <c r="A30" s="172"/>
      <c r="B30" s="32">
        <v>3700</v>
      </c>
      <c r="C30" s="37" t="s">
        <v>71</v>
      </c>
      <c r="D30" s="37"/>
      <c r="E30" s="71" t="s">
        <v>54</v>
      </c>
      <c r="F30" s="72" t="s">
        <v>54</v>
      </c>
      <c r="G30" s="72" t="s">
        <v>54</v>
      </c>
      <c r="H30" s="181" t="s">
        <v>54</v>
      </c>
    </row>
    <row r="31" spans="1:8" ht="15.75" thickBot="1">
      <c r="A31" s="173"/>
      <c r="B31" s="183">
        <v>3800</v>
      </c>
      <c r="C31" s="184" t="s">
        <v>72</v>
      </c>
      <c r="D31" s="37"/>
      <c r="E31" s="71" t="s">
        <v>54</v>
      </c>
      <c r="F31" s="73" t="s">
        <v>54</v>
      </c>
      <c r="G31" s="73" t="s">
        <v>54</v>
      </c>
      <c r="H31" s="182" t="s">
        <v>54</v>
      </c>
    </row>
    <row r="32" spans="1:8" ht="18.75" thickBot="1">
      <c r="A32" s="91"/>
      <c r="B32" s="40">
        <v>3900</v>
      </c>
      <c r="C32" s="37" t="s">
        <v>73</v>
      </c>
      <c r="D32" s="37"/>
      <c r="E32" s="71" t="s">
        <v>54</v>
      </c>
      <c r="F32" s="73" t="s">
        <v>54</v>
      </c>
      <c r="G32" s="73" t="s">
        <v>54</v>
      </c>
      <c r="H32" s="92" t="s">
        <v>54</v>
      </c>
    </row>
    <row r="33" spans="1:9" s="108" customFormat="1" ht="39.75" customHeight="1" thickBot="1">
      <c r="A33" s="91"/>
      <c r="B33" s="40" t="s">
        <v>74</v>
      </c>
      <c r="C33" s="39"/>
      <c r="D33" s="39"/>
      <c r="E33" s="73">
        <f>SUM(E22:E32)</f>
        <v>16558556.969999999</v>
      </c>
      <c r="F33" s="73">
        <f>SUM(F22:F32)</f>
        <v>16558556.969999999</v>
      </c>
      <c r="G33" s="73">
        <f>SUM(G22:G32)</f>
        <v>16212084.330000002</v>
      </c>
      <c r="H33" s="92">
        <f>G33/F33</f>
        <v>0.97907591581635289</v>
      </c>
      <c r="I33" s="107"/>
    </row>
    <row r="34" spans="1:9" ht="27.75" thickBot="1">
      <c r="A34" s="91" t="s">
        <v>75</v>
      </c>
      <c r="B34" s="40">
        <v>4100</v>
      </c>
      <c r="C34" s="37" t="s">
        <v>76</v>
      </c>
      <c r="D34" s="37"/>
      <c r="E34" s="71"/>
      <c r="F34" s="73"/>
      <c r="G34" s="73"/>
      <c r="H34" s="92"/>
    </row>
    <row r="35" spans="1:9" ht="18.75" thickBot="1">
      <c r="A35" s="91"/>
      <c r="B35" s="40">
        <v>4200</v>
      </c>
      <c r="C35" s="37" t="s">
        <v>77</v>
      </c>
      <c r="D35" s="37"/>
      <c r="E35" s="71"/>
      <c r="F35" s="73"/>
      <c r="G35" s="73"/>
      <c r="H35" s="92"/>
    </row>
    <row r="36" spans="1:9" ht="15.75" thickBot="1">
      <c r="A36" s="91"/>
      <c r="B36" s="40">
        <v>4300</v>
      </c>
      <c r="C36" s="37" t="s">
        <v>78</v>
      </c>
      <c r="D36" s="37"/>
      <c r="E36" s="71"/>
      <c r="F36" s="73"/>
      <c r="G36" s="73"/>
      <c r="H36" s="92"/>
    </row>
    <row r="37" spans="1:9" ht="27" customHeight="1" thickBot="1">
      <c r="A37" s="91"/>
      <c r="B37" s="40">
        <v>4400</v>
      </c>
      <c r="C37" s="37" t="s">
        <v>79</v>
      </c>
      <c r="D37" s="37"/>
      <c r="E37" s="71"/>
      <c r="F37" s="73"/>
      <c r="G37" s="73"/>
      <c r="H37" s="92"/>
    </row>
    <row r="38" spans="1:9" ht="27" customHeight="1" thickBot="1">
      <c r="A38" s="41"/>
      <c r="B38" s="40">
        <v>4500</v>
      </c>
      <c r="C38" s="37" t="s">
        <v>80</v>
      </c>
      <c r="D38" s="37"/>
      <c r="E38" s="71"/>
      <c r="F38" s="73"/>
      <c r="G38" s="73"/>
      <c r="H38" s="88"/>
    </row>
    <row r="39" spans="1:9" ht="27.75" thickBot="1">
      <c r="A39" s="41"/>
      <c r="B39" s="40">
        <v>4600</v>
      </c>
      <c r="C39" s="37" t="s">
        <v>81</v>
      </c>
      <c r="D39" s="37"/>
      <c r="E39" s="71"/>
      <c r="F39" s="73"/>
      <c r="G39" s="73"/>
      <c r="H39" s="88"/>
    </row>
    <row r="40" spans="1:9" ht="21" customHeight="1" thickBot="1">
      <c r="A40" s="41"/>
      <c r="B40" s="40">
        <v>4700</v>
      </c>
      <c r="C40" s="37" t="s">
        <v>82</v>
      </c>
      <c r="D40" s="37"/>
      <c r="E40" s="71"/>
      <c r="F40" s="73"/>
      <c r="G40" s="73"/>
      <c r="H40" s="88"/>
    </row>
    <row r="41" spans="1:9" ht="15.75" thickBot="1">
      <c r="A41" s="42"/>
      <c r="B41" s="183">
        <v>4800</v>
      </c>
      <c r="C41" s="184" t="s">
        <v>83</v>
      </c>
      <c r="D41" s="39"/>
      <c r="E41" s="73"/>
      <c r="F41" s="73"/>
      <c r="G41" s="73"/>
      <c r="H41" s="89"/>
    </row>
    <row r="42" spans="1:9" ht="20.100000000000001" customHeight="1" thickBot="1">
      <c r="A42" s="91"/>
      <c r="B42" s="40">
        <v>4900</v>
      </c>
      <c r="C42" s="39" t="s">
        <v>84</v>
      </c>
      <c r="D42" s="39"/>
      <c r="E42" s="73"/>
      <c r="F42" s="73"/>
      <c r="G42" s="73"/>
      <c r="H42" s="92"/>
    </row>
    <row r="43" spans="1:9" ht="20.100000000000001" customHeight="1" thickBot="1">
      <c r="A43" s="91"/>
      <c r="B43" s="40" t="s">
        <v>85</v>
      </c>
      <c r="C43" s="39"/>
      <c r="D43" s="39"/>
      <c r="E43" s="73"/>
      <c r="F43" s="73"/>
      <c r="G43" s="73"/>
      <c r="H43" s="92"/>
    </row>
    <row r="44" spans="1:9" ht="20.100000000000001" customHeight="1" thickBot="1">
      <c r="A44" s="91" t="s">
        <v>86</v>
      </c>
      <c r="B44" s="40">
        <v>5100</v>
      </c>
      <c r="C44" s="39"/>
      <c r="D44" s="39"/>
      <c r="E44" s="73"/>
      <c r="F44" s="73"/>
      <c r="G44" s="73"/>
      <c r="H44" s="92"/>
    </row>
    <row r="45" spans="1:9" ht="20.100000000000001" customHeight="1" thickBot="1">
      <c r="A45" s="91"/>
      <c r="B45" s="40">
        <v>5200</v>
      </c>
      <c r="C45" s="39"/>
      <c r="D45" s="39"/>
      <c r="E45" s="73"/>
      <c r="F45" s="73"/>
      <c r="G45" s="73"/>
      <c r="H45" s="92"/>
    </row>
    <row r="46" spans="1:9" ht="20.100000000000001" customHeight="1" thickBot="1">
      <c r="A46" s="41"/>
      <c r="B46" s="40">
        <v>5300</v>
      </c>
      <c r="C46" s="39"/>
      <c r="D46" s="39"/>
      <c r="E46" s="73"/>
      <c r="F46" s="73"/>
      <c r="G46" s="73"/>
      <c r="H46" s="88"/>
    </row>
    <row r="47" spans="1:9" ht="20.100000000000001" customHeight="1" thickBot="1">
      <c r="A47" s="41"/>
      <c r="B47" s="40">
        <v>5400</v>
      </c>
      <c r="C47" s="39"/>
      <c r="D47" s="39"/>
      <c r="E47" s="73"/>
      <c r="F47" s="73"/>
      <c r="G47" s="73"/>
      <c r="H47" s="88"/>
    </row>
    <row r="48" spans="1:9" ht="20.100000000000001" customHeight="1" thickBot="1">
      <c r="A48" s="42"/>
      <c r="B48" s="183">
        <v>5500</v>
      </c>
      <c r="C48" s="184"/>
      <c r="D48" s="39"/>
      <c r="E48" s="73"/>
      <c r="F48" s="73"/>
      <c r="G48" s="73"/>
      <c r="H48" s="89"/>
    </row>
    <row r="49" spans="1:33" ht="20.100000000000001" customHeight="1" thickBot="1">
      <c r="A49" s="41"/>
      <c r="B49" s="40">
        <v>5600</v>
      </c>
      <c r="C49" s="39"/>
      <c r="D49" s="43"/>
      <c r="E49" s="74"/>
      <c r="F49" s="74"/>
      <c r="G49" s="74"/>
      <c r="H49" s="88"/>
    </row>
    <row r="50" spans="1:33" ht="21.75" thickBot="1">
      <c r="A50" s="41"/>
      <c r="B50" s="40" t="s">
        <v>87</v>
      </c>
      <c r="C50" s="39"/>
      <c r="D50" s="43"/>
      <c r="E50" s="74"/>
      <c r="F50" s="74"/>
      <c r="G50" s="74"/>
      <c r="H50" s="88"/>
    </row>
    <row r="51" spans="1:33" ht="20.100000000000001" customHeight="1" thickBot="1">
      <c r="A51" s="91" t="s">
        <v>88</v>
      </c>
      <c r="B51" s="40">
        <v>6100</v>
      </c>
      <c r="C51" s="39"/>
      <c r="D51" s="43"/>
      <c r="E51" s="74"/>
      <c r="F51" s="74"/>
      <c r="G51" s="74"/>
      <c r="H51" s="88"/>
    </row>
    <row r="52" spans="1:33" ht="18.75" thickBot="1">
      <c r="A52" s="91"/>
      <c r="B52" s="40">
        <v>6200</v>
      </c>
      <c r="C52" s="39" t="s">
        <v>231</v>
      </c>
      <c r="D52" s="43" t="s">
        <v>228</v>
      </c>
      <c r="E52" s="74">
        <v>5700000</v>
      </c>
      <c r="F52" s="74">
        <f>E52</f>
        <v>5700000</v>
      </c>
      <c r="G52" s="74">
        <f>1391931+4158948.77</f>
        <v>5550879.7699999996</v>
      </c>
      <c r="H52" s="92">
        <f>G52/F52</f>
        <v>0.97383855614035075</v>
      </c>
    </row>
    <row r="53" spans="1:33" ht="15.75" thickBot="1">
      <c r="A53" s="91"/>
      <c r="B53" s="40"/>
      <c r="C53" s="39"/>
      <c r="D53" s="43" t="s">
        <v>229</v>
      </c>
      <c r="E53" s="74">
        <v>4683984.67</v>
      </c>
      <c r="F53" s="74">
        <f t="shared" ref="F53:F54" si="2">E53</f>
        <v>4683984.67</v>
      </c>
      <c r="G53" s="74">
        <f>2727872.7+1229209.27</f>
        <v>3957081.97</v>
      </c>
      <c r="H53" s="92">
        <f t="shared" ref="H53" si="3">G53/F53</f>
        <v>0.84481104204809454</v>
      </c>
    </row>
    <row r="54" spans="1:33" ht="15.75" thickBot="1">
      <c r="A54" s="91"/>
      <c r="B54" s="40"/>
      <c r="C54" s="39"/>
      <c r="D54" s="43" t="s">
        <v>230</v>
      </c>
      <c r="E54" s="74">
        <v>47307.91</v>
      </c>
      <c r="F54" s="74">
        <f t="shared" si="2"/>
        <v>47307.91</v>
      </c>
      <c r="G54" s="74">
        <v>47186.11</v>
      </c>
      <c r="H54" s="92">
        <f>G54/F54</f>
        <v>0.9974253777011074</v>
      </c>
    </row>
    <row r="55" spans="1:33" ht="15.75" thickBot="1">
      <c r="A55" s="91"/>
      <c r="B55" s="40"/>
      <c r="C55" s="110"/>
      <c r="D55" s="110" t="s">
        <v>431</v>
      </c>
      <c r="E55" s="111">
        <v>60055000</v>
      </c>
      <c r="F55" s="111">
        <v>60055000</v>
      </c>
      <c r="G55" s="111">
        <v>0</v>
      </c>
      <c r="H55" s="92">
        <f>G55/F55</f>
        <v>0</v>
      </c>
    </row>
    <row r="56" spans="1:33" ht="15.75" customHeight="1" thickBot="1">
      <c r="A56" s="91"/>
      <c r="B56" s="40">
        <v>6300</v>
      </c>
      <c r="C56" s="112"/>
      <c r="D56" s="110"/>
      <c r="E56" s="113"/>
      <c r="F56" s="113"/>
      <c r="G56" s="113"/>
      <c r="H56" s="92"/>
    </row>
    <row r="57" spans="1:33" s="109" customFormat="1" ht="39.75" customHeight="1" thickBot="1">
      <c r="A57" s="119"/>
      <c r="B57" s="40" t="s">
        <v>89</v>
      </c>
      <c r="C57" s="112"/>
      <c r="D57" s="114"/>
      <c r="E57" s="115">
        <f>SUM(E52:E56)</f>
        <v>70486292.579999998</v>
      </c>
      <c r="F57" s="115">
        <f t="shared" ref="F57:G57" si="4">SUM(F52:F56)</f>
        <v>70486292.579999998</v>
      </c>
      <c r="G57" s="115">
        <f t="shared" si="4"/>
        <v>9555147.8499999996</v>
      </c>
      <c r="H57" s="92">
        <f>G57/F57</f>
        <v>0.13556036926123147</v>
      </c>
      <c r="I57" s="8"/>
      <c r="J57" s="8"/>
      <c r="K57" s="8"/>
      <c r="L57" s="8"/>
      <c r="M57" s="8"/>
      <c r="N57" s="8"/>
      <c r="O57" s="8"/>
      <c r="P57" s="8"/>
      <c r="Q57" s="8"/>
      <c r="R57" s="8"/>
      <c r="S57" s="8"/>
      <c r="T57" s="8"/>
      <c r="U57" s="8"/>
      <c r="V57" s="8"/>
      <c r="W57" s="8"/>
      <c r="X57" s="8"/>
      <c r="Y57" s="8"/>
      <c r="Z57" s="8"/>
      <c r="AA57" s="8"/>
      <c r="AB57" s="8"/>
      <c r="AC57" s="8"/>
      <c r="AD57" s="18"/>
      <c r="AE57" s="18"/>
      <c r="AF57" s="18"/>
      <c r="AG57" s="18"/>
    </row>
    <row r="58" spans="1:33" s="109" customFormat="1">
      <c r="A58" s="161" t="s">
        <v>90</v>
      </c>
      <c r="B58" s="162"/>
      <c r="C58" s="165"/>
      <c r="D58" s="167"/>
      <c r="E58" s="169">
        <f>E57+E33</f>
        <v>87044849.549999997</v>
      </c>
      <c r="F58" s="169">
        <f t="shared" ref="F58:G58" si="5">F57+F33</f>
        <v>87044849.549999997</v>
      </c>
      <c r="G58" s="169">
        <f t="shared" si="5"/>
        <v>25767232.18</v>
      </c>
      <c r="H58" s="92">
        <f>G58/F58</f>
        <v>0.29602247936793635</v>
      </c>
      <c r="I58" s="8"/>
      <c r="J58" s="8"/>
      <c r="K58" s="8"/>
      <c r="L58" s="8"/>
      <c r="M58" s="8"/>
      <c r="N58" s="8"/>
      <c r="O58" s="8"/>
      <c r="P58" s="8"/>
      <c r="Q58" s="8"/>
      <c r="R58" s="8"/>
      <c r="S58" s="8"/>
      <c r="T58" s="8"/>
      <c r="U58" s="8"/>
      <c r="V58" s="8"/>
      <c r="W58" s="8"/>
      <c r="X58" s="8"/>
      <c r="Y58" s="8"/>
      <c r="Z58" s="8"/>
      <c r="AA58" s="8"/>
      <c r="AB58" s="8"/>
      <c r="AC58" s="8"/>
      <c r="AD58" s="18"/>
      <c r="AE58" s="18"/>
      <c r="AF58" s="18"/>
      <c r="AG58" s="18"/>
    </row>
    <row r="59" spans="1:33" s="109" customFormat="1" ht="15.75" thickBot="1">
      <c r="A59" s="163"/>
      <c r="B59" s="164"/>
      <c r="C59" s="166"/>
      <c r="D59" s="168"/>
      <c r="E59" s="170"/>
      <c r="F59" s="170"/>
      <c r="G59" s="170"/>
      <c r="H59" s="92"/>
      <c r="I59" s="8"/>
      <c r="J59" s="8"/>
      <c r="K59" s="8"/>
      <c r="L59" s="8"/>
      <c r="M59" s="8"/>
      <c r="N59" s="8"/>
      <c r="O59" s="8"/>
      <c r="P59" s="8"/>
      <c r="Q59" s="8"/>
      <c r="R59" s="8"/>
      <c r="S59" s="8"/>
      <c r="T59" s="8"/>
      <c r="U59" s="8"/>
      <c r="V59" s="8"/>
      <c r="W59" s="8"/>
      <c r="X59" s="8"/>
      <c r="Y59" s="8"/>
      <c r="Z59" s="8"/>
      <c r="AA59" s="8"/>
      <c r="AB59" s="8"/>
      <c r="AC59" s="8"/>
      <c r="AD59" s="18"/>
      <c r="AE59" s="18"/>
      <c r="AF59" s="18"/>
      <c r="AG59" s="18"/>
    </row>
    <row r="60" spans="1:33">
      <c r="A60" s="174" t="s">
        <v>334</v>
      </c>
      <c r="B60" s="174">
        <v>6600</v>
      </c>
      <c r="C60" s="174"/>
      <c r="D60" s="174"/>
      <c r="E60" s="174"/>
      <c r="F60" s="174"/>
      <c r="G60" s="174"/>
      <c r="H60" s="116"/>
    </row>
    <row r="61" spans="1:33" ht="15.75" customHeight="1">
      <c r="A61" s="159"/>
      <c r="B61" s="159" t="s">
        <v>89</v>
      </c>
      <c r="C61" s="159"/>
      <c r="D61" s="159"/>
      <c r="E61" s="159">
        <f>SUM(E51:E60)</f>
        <v>228017434.70999998</v>
      </c>
      <c r="F61" s="159">
        <f>SUM(F51:F60)</f>
        <v>228017434.70999998</v>
      </c>
      <c r="G61" s="159">
        <f>SUM(G51:G60)</f>
        <v>44877527.879999995</v>
      </c>
      <c r="H61" s="117"/>
    </row>
    <row r="62" spans="1:33" ht="15.75" thickBot="1">
      <c r="A62" s="160" t="s">
        <v>90</v>
      </c>
      <c r="B62" s="160"/>
      <c r="C62" s="160"/>
      <c r="D62" s="160"/>
      <c r="E62" s="160">
        <f>E33+E61</f>
        <v>244575991.67999998</v>
      </c>
      <c r="F62" s="160">
        <f>F33+F61</f>
        <v>244575991.67999998</v>
      </c>
      <c r="G62" s="160">
        <f>G33+G61</f>
        <v>61089612.209999993</v>
      </c>
      <c r="H62" s="118">
        <f>H58</f>
        <v>0.29602247936793635</v>
      </c>
    </row>
  </sheetData>
  <mergeCells count="23">
    <mergeCell ref="A1:G1"/>
    <mergeCell ref="A2:G2"/>
    <mergeCell ref="A3:B3"/>
    <mergeCell ref="A4:A11"/>
    <mergeCell ref="B11:C11"/>
    <mergeCell ref="A12:A21"/>
    <mergeCell ref="A60:G60"/>
    <mergeCell ref="H4:H11"/>
    <mergeCell ref="H12:H21"/>
    <mergeCell ref="B21:C21"/>
    <mergeCell ref="A22:A31"/>
    <mergeCell ref="H22:H31"/>
    <mergeCell ref="B31:C31"/>
    <mergeCell ref="B41:C41"/>
    <mergeCell ref="B48:C48"/>
    <mergeCell ref="A61:G61"/>
    <mergeCell ref="A62:G62"/>
    <mergeCell ref="A58:B59"/>
    <mergeCell ref="C58:C59"/>
    <mergeCell ref="D58:D59"/>
    <mergeCell ref="E58:E59"/>
    <mergeCell ref="F58:F59"/>
    <mergeCell ref="G58:G59"/>
  </mergeCells>
  <printOptions horizontalCentered="1"/>
  <pageMargins left="0.31496062992125984" right="0.31496062992125984" top="0.35433070866141736" bottom="0.35433070866141736" header="0.31496062992125984" footer="0.31496062992125984"/>
  <pageSetup scale="95" orientation="landscape" verticalDpi="599"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85" zoomScaleNormal="85" workbookViewId="0">
      <selection activeCell="H20" sqref="H20"/>
    </sheetView>
  </sheetViews>
  <sheetFormatPr baseColWidth="10" defaultRowHeight="15"/>
  <cols>
    <col min="1" max="1" width="39.140625" style="8" customWidth="1"/>
    <col min="2" max="5" width="25.7109375" style="8" customWidth="1"/>
    <col min="6" max="16384" width="11.42578125" style="8"/>
  </cols>
  <sheetData>
    <row r="1" spans="1:5" ht="23.25" customHeight="1" thickBot="1">
      <c r="A1" s="187" t="s">
        <v>170</v>
      </c>
      <c r="B1" s="187"/>
      <c r="C1" s="187"/>
      <c r="D1" s="187"/>
      <c r="E1" s="187"/>
    </row>
    <row r="2" spans="1:5" ht="26.25" thickBot="1">
      <c r="A2" s="1" t="s">
        <v>92</v>
      </c>
      <c r="B2" s="2" t="s">
        <v>93</v>
      </c>
      <c r="C2" s="2" t="s">
        <v>94</v>
      </c>
      <c r="D2" s="2" t="s">
        <v>95</v>
      </c>
      <c r="E2" s="2" t="s">
        <v>96</v>
      </c>
    </row>
    <row r="3" spans="1:5" ht="45.75" customHeight="1" thickBot="1">
      <c r="A3" s="95" t="s">
        <v>232</v>
      </c>
      <c r="B3" s="120">
        <v>21839851.199999999</v>
      </c>
      <c r="C3" s="120">
        <f>B3</f>
        <v>21839851.199999999</v>
      </c>
      <c r="D3" s="120">
        <v>21344854</v>
      </c>
      <c r="E3" s="62" t="s">
        <v>233</v>
      </c>
    </row>
    <row r="4" spans="1:5" ht="47.25" customHeight="1" thickBot="1">
      <c r="A4" s="95" t="s">
        <v>229</v>
      </c>
      <c r="B4" s="120">
        <v>4918723.28</v>
      </c>
      <c r="C4" s="120">
        <f>B4</f>
        <v>4918723.28</v>
      </c>
      <c r="D4" s="120">
        <f>2727872.7+1463924.91</f>
        <v>4191797.6100000003</v>
      </c>
      <c r="E4" s="62" t="s">
        <v>233</v>
      </c>
    </row>
    <row r="5" spans="1:5" ht="54" customHeight="1" thickBot="1">
      <c r="A5" s="95" t="s">
        <v>234</v>
      </c>
      <c r="B5" s="120">
        <v>231275.07</v>
      </c>
      <c r="C5" s="120">
        <f>B5</f>
        <v>231275.07</v>
      </c>
      <c r="D5" s="120">
        <v>230580.57</v>
      </c>
      <c r="E5" s="62" t="s">
        <v>233</v>
      </c>
    </row>
    <row r="6" spans="1:5" ht="35.25" customHeight="1" thickBot="1">
      <c r="A6" s="95" t="s">
        <v>433</v>
      </c>
      <c r="B6" s="120">
        <v>60055000</v>
      </c>
      <c r="C6" s="120">
        <f>B6</f>
        <v>60055000</v>
      </c>
      <c r="D6" s="120">
        <v>0</v>
      </c>
      <c r="E6" s="62" t="s">
        <v>233</v>
      </c>
    </row>
    <row r="7" spans="1:5" ht="39" customHeight="1" thickBot="1">
      <c r="A7" s="95" t="s">
        <v>97</v>
      </c>
      <c r="B7" s="120">
        <f>SUM(B3:B6)</f>
        <v>87044849.549999997</v>
      </c>
      <c r="C7" s="120">
        <f>SUM(C3:C6)</f>
        <v>87044849.549999997</v>
      </c>
      <c r="D7" s="120">
        <f>SUM(D3:D6)</f>
        <v>25767232.18</v>
      </c>
      <c r="E7" s="62"/>
    </row>
    <row r="8" spans="1:5" ht="20.100000000000001" customHeight="1">
      <c r="A8" s="188" t="s">
        <v>98</v>
      </c>
      <c r="B8" s="188"/>
      <c r="C8" s="188"/>
      <c r="D8" s="188"/>
      <c r="E8" s="188"/>
    </row>
    <row r="9" spans="1:5">
      <c r="A9" s="12"/>
      <c r="B9" s="12"/>
      <c r="C9" s="12"/>
      <c r="D9" s="12"/>
      <c r="E9" s="12"/>
    </row>
    <row r="10" spans="1:5">
      <c r="A10" s="12"/>
      <c r="B10" s="12"/>
      <c r="C10" s="12"/>
      <c r="D10" s="12"/>
      <c r="E10" s="12"/>
    </row>
    <row r="13" spans="1:5" ht="15.75" thickBot="1">
      <c r="A13" s="187" t="s">
        <v>171</v>
      </c>
      <c r="B13" s="187"/>
      <c r="C13" s="187"/>
      <c r="D13" s="187"/>
      <c r="E13" s="187"/>
    </row>
    <row r="14" spans="1:5" ht="36" customHeight="1" thickBot="1">
      <c r="A14" s="1" t="s">
        <v>92</v>
      </c>
      <c r="B14" s="2" t="s">
        <v>93</v>
      </c>
      <c r="C14" s="2" t="s">
        <v>94</v>
      </c>
      <c r="D14" s="2" t="s">
        <v>95</v>
      </c>
      <c r="E14" s="2" t="s">
        <v>96</v>
      </c>
    </row>
    <row r="15" spans="1:5" ht="29.25" thickBot="1">
      <c r="A15" s="121" t="s">
        <v>235</v>
      </c>
      <c r="B15" s="122">
        <v>12721160.560000001</v>
      </c>
      <c r="C15" s="122">
        <f>B15</f>
        <v>12721160.560000001</v>
      </c>
      <c r="D15" s="122">
        <f>4295187.37+7370818.04</f>
        <v>11666005.41</v>
      </c>
      <c r="E15" s="123" t="s">
        <v>236</v>
      </c>
    </row>
    <row r="16" spans="1:5" ht="42.75" customHeight="1" thickBot="1">
      <c r="A16" s="121" t="s">
        <v>235</v>
      </c>
      <c r="B16" s="122">
        <v>6100916.3700000001</v>
      </c>
      <c r="C16" s="122">
        <f t="shared" ref="C16:C20" si="0">B16</f>
        <v>6100916.3700000001</v>
      </c>
      <c r="D16" s="122">
        <f>1925098.56+4061096.06</f>
        <v>5986194.6200000001</v>
      </c>
      <c r="E16" s="189" t="s">
        <v>237</v>
      </c>
    </row>
    <row r="17" spans="1:5" ht="47.25" customHeight="1" thickBot="1">
      <c r="A17" s="121" t="s">
        <v>433</v>
      </c>
      <c r="B17" s="122">
        <v>60055000</v>
      </c>
      <c r="C17" s="122">
        <f>B17</f>
        <v>60055000</v>
      </c>
      <c r="D17" s="122">
        <v>0</v>
      </c>
      <c r="E17" s="190"/>
    </row>
    <row r="18" spans="1:5" ht="47.25" customHeight="1" thickBot="1">
      <c r="A18" s="121" t="s">
        <v>235</v>
      </c>
      <c r="B18" s="122">
        <v>3471021.53</v>
      </c>
      <c r="C18" s="122">
        <f t="shared" si="0"/>
        <v>3471021.53</v>
      </c>
      <c r="D18" s="122">
        <f>1854135.27+1599392.86</f>
        <v>3453528.13</v>
      </c>
      <c r="E18" s="123" t="s">
        <v>238</v>
      </c>
    </row>
    <row r="19" spans="1:5" ht="40.5" customHeight="1" thickBot="1">
      <c r="A19" s="121" t="s">
        <v>235</v>
      </c>
      <c r="B19" s="122">
        <v>2300000</v>
      </c>
      <c r="C19" s="122">
        <f t="shared" si="0"/>
        <v>2300000</v>
      </c>
      <c r="D19" s="122">
        <f>340189.91+1937467.53</f>
        <v>2277657.44</v>
      </c>
      <c r="E19" s="123" t="s">
        <v>239</v>
      </c>
    </row>
    <row r="20" spans="1:5" ht="53.25" customHeight="1" thickBot="1">
      <c r="A20" s="125" t="s">
        <v>235</v>
      </c>
      <c r="B20" s="122">
        <v>2396751.09</v>
      </c>
      <c r="C20" s="122">
        <f t="shared" si="0"/>
        <v>2396751.09</v>
      </c>
      <c r="D20" s="122">
        <f>252224.65+2131621.93</f>
        <v>2383846.58</v>
      </c>
      <c r="E20" s="123" t="s">
        <v>240</v>
      </c>
    </row>
    <row r="21" spans="1:5" ht="20.100000000000001" customHeight="1" thickBot="1">
      <c r="A21" s="124" t="s">
        <v>97</v>
      </c>
      <c r="B21" s="122">
        <f>SUM(B15:B20)</f>
        <v>87044849.550000012</v>
      </c>
      <c r="C21" s="122">
        <f>SUM(C15:C20)</f>
        <v>87044849.550000012</v>
      </c>
      <c r="D21" s="122">
        <f t="shared" ref="D21" si="1">SUM(D15:D20)</f>
        <v>25767232.18</v>
      </c>
      <c r="E21" s="123"/>
    </row>
    <row r="22" spans="1:5">
      <c r="A22" s="174" t="s">
        <v>99</v>
      </c>
      <c r="B22" s="174"/>
      <c r="C22" s="174"/>
      <c r="D22" s="174"/>
      <c r="E22" s="174"/>
    </row>
    <row r="23" spans="1:5">
      <c r="B23" s="26"/>
      <c r="C23" s="26"/>
      <c r="D23" s="26"/>
    </row>
    <row r="24" spans="1:5">
      <c r="B24" s="26"/>
      <c r="C24" s="26"/>
      <c r="D24" s="26"/>
    </row>
    <row r="25" spans="1:5">
      <c r="B25" s="26"/>
      <c r="C25" s="26"/>
      <c r="D25" s="26"/>
    </row>
  </sheetData>
  <mergeCells count="5">
    <mergeCell ref="A22:E22"/>
    <mergeCell ref="A1:E1"/>
    <mergeCell ref="A8:E8"/>
    <mergeCell ref="A13:E13"/>
    <mergeCell ref="E16:E17"/>
  </mergeCells>
  <printOptions horizontalCentered="1"/>
  <pageMargins left="0.31496062992125984" right="0.31496062992125984" top="0.35433070866141736" bottom="0.35433070866141736" header="0.31496062992125984" footer="0.31496062992125984"/>
  <pageSetup scale="90" orientation="landscape" verticalDpi="599"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85" zoomScaleNormal="85" workbookViewId="0">
      <selection activeCell="A25" sqref="A25"/>
    </sheetView>
  </sheetViews>
  <sheetFormatPr baseColWidth="10" defaultRowHeight="15"/>
  <cols>
    <col min="1" max="1" width="59.5703125" style="8" bestFit="1" customWidth="1"/>
    <col min="2" max="2" width="17.140625" style="8" customWidth="1"/>
    <col min="3" max="3" width="16.5703125" style="8" bestFit="1" customWidth="1"/>
    <col min="4" max="4" width="36.42578125" style="8" bestFit="1" customWidth="1"/>
    <col min="5" max="5" width="17.7109375" style="8" customWidth="1"/>
    <col min="6" max="6" width="18.42578125" style="8" bestFit="1" customWidth="1"/>
    <col min="7" max="8" width="17.7109375" style="8" customWidth="1"/>
    <col min="9" max="16384" width="11.42578125" style="8"/>
  </cols>
  <sheetData>
    <row r="1" spans="1:11" ht="22.5" customHeight="1" thickBot="1">
      <c r="A1" s="187" t="s">
        <v>208</v>
      </c>
      <c r="B1" s="187"/>
      <c r="C1" s="187"/>
      <c r="D1" s="187"/>
      <c r="E1" s="187"/>
      <c r="F1" s="187"/>
      <c r="G1" s="187"/>
      <c r="H1" s="94"/>
    </row>
    <row r="2" spans="1:11" ht="16.5" customHeight="1" thickBot="1">
      <c r="A2" s="151" t="s">
        <v>172</v>
      </c>
      <c r="B2" s="154" t="s">
        <v>173</v>
      </c>
      <c r="C2" s="155"/>
      <c r="D2" s="154"/>
      <c r="E2" s="155" t="s">
        <v>174</v>
      </c>
      <c r="F2" s="156"/>
      <c r="G2" s="63"/>
      <c r="H2" s="151"/>
    </row>
    <row r="3" spans="1:11" ht="30" customHeight="1">
      <c r="A3" s="152"/>
      <c r="B3" s="151" t="s">
        <v>175</v>
      </c>
      <c r="C3" s="151" t="s">
        <v>176</v>
      </c>
      <c r="D3" s="151" t="s">
        <v>178</v>
      </c>
      <c r="E3" s="151" t="s">
        <v>48</v>
      </c>
      <c r="F3" s="151" t="s">
        <v>49</v>
      </c>
      <c r="G3" s="151" t="s">
        <v>50</v>
      </c>
      <c r="H3" s="152" t="s">
        <v>177</v>
      </c>
    </row>
    <row r="4" spans="1:11">
      <c r="A4" s="152"/>
      <c r="B4" s="152"/>
      <c r="C4" s="152"/>
      <c r="D4" s="152"/>
      <c r="E4" s="152"/>
      <c r="F4" s="152"/>
      <c r="G4" s="152"/>
      <c r="H4" s="152"/>
    </row>
    <row r="5" spans="1:11" ht="15.75" thickBot="1">
      <c r="A5" s="153"/>
      <c r="B5" s="153"/>
      <c r="C5" s="153"/>
      <c r="D5" s="153"/>
      <c r="E5" s="153"/>
      <c r="F5" s="153"/>
      <c r="G5" s="153"/>
      <c r="H5" s="153"/>
    </row>
    <row r="6" spans="1:11" ht="32.25" customHeight="1" thickBot="1">
      <c r="A6" s="27" t="s">
        <v>241</v>
      </c>
      <c r="B6" s="28" t="s">
        <v>242</v>
      </c>
      <c r="C6" s="28" t="s">
        <v>242</v>
      </c>
      <c r="D6" s="29" t="s">
        <v>243</v>
      </c>
      <c r="E6" s="30">
        <v>800000</v>
      </c>
      <c r="F6" s="30">
        <f>E6</f>
        <v>800000</v>
      </c>
      <c r="G6" s="30">
        <v>792138.1</v>
      </c>
      <c r="H6" s="30">
        <f>G6/F6</f>
        <v>0.99017262499999992</v>
      </c>
      <c r="J6" s="26"/>
      <c r="K6" s="26"/>
    </row>
    <row r="7" spans="1:11" ht="32.25" customHeight="1" thickBot="1">
      <c r="A7" s="27" t="s">
        <v>241</v>
      </c>
      <c r="B7" s="28" t="s">
        <v>242</v>
      </c>
      <c r="C7" s="28" t="s">
        <v>242</v>
      </c>
      <c r="D7" s="29" t="s">
        <v>434</v>
      </c>
      <c r="E7" s="30">
        <v>75000</v>
      </c>
      <c r="F7" s="30">
        <f t="shared" ref="F7:F40" si="0">E7</f>
        <v>75000</v>
      </c>
      <c r="G7" s="30">
        <v>74988.41</v>
      </c>
      <c r="H7" s="30">
        <f t="shared" ref="H7:H40" si="1">G7/F7</f>
        <v>0.99984546666666674</v>
      </c>
      <c r="J7" s="26"/>
      <c r="K7" s="26"/>
    </row>
    <row r="8" spans="1:11" ht="32.25" customHeight="1" thickBot="1">
      <c r="A8" s="27" t="s">
        <v>241</v>
      </c>
      <c r="B8" s="28" t="s">
        <v>242</v>
      </c>
      <c r="C8" s="28" t="s">
        <v>242</v>
      </c>
      <c r="D8" s="29" t="s">
        <v>435</v>
      </c>
      <c r="E8" s="30">
        <v>365000</v>
      </c>
      <c r="F8" s="30">
        <f t="shared" si="0"/>
        <v>365000</v>
      </c>
      <c r="G8" s="30">
        <v>363741.39</v>
      </c>
      <c r="H8" s="30">
        <f t="shared" si="1"/>
        <v>0.99655175342465763</v>
      </c>
      <c r="J8" s="26"/>
      <c r="K8" s="26"/>
    </row>
    <row r="9" spans="1:11" ht="32.25" customHeight="1" thickBot="1">
      <c r="A9" s="27" t="s">
        <v>244</v>
      </c>
      <c r="B9" s="28" t="s">
        <v>242</v>
      </c>
      <c r="C9" s="28" t="s">
        <v>242</v>
      </c>
      <c r="D9" s="29" t="s">
        <v>436</v>
      </c>
      <c r="E9" s="30">
        <v>1250000</v>
      </c>
      <c r="F9" s="30">
        <f t="shared" si="0"/>
        <v>1250000</v>
      </c>
      <c r="G9" s="30">
        <v>1229003.3500000001</v>
      </c>
      <c r="H9" s="30">
        <f t="shared" si="1"/>
        <v>0.98320268000000011</v>
      </c>
      <c r="J9" s="26"/>
      <c r="K9" s="26"/>
    </row>
    <row r="10" spans="1:11" ht="32.25" customHeight="1" thickBot="1">
      <c r="A10" s="27" t="s">
        <v>241</v>
      </c>
      <c r="B10" s="28" t="s">
        <v>242</v>
      </c>
      <c r="C10" s="28" t="s">
        <v>242</v>
      </c>
      <c r="D10" s="29" t="s">
        <v>437</v>
      </c>
      <c r="E10" s="30">
        <v>360000</v>
      </c>
      <c r="F10" s="30">
        <f t="shared" si="0"/>
        <v>360000</v>
      </c>
      <c r="G10" s="30">
        <v>294868.27</v>
      </c>
      <c r="H10" s="30">
        <f t="shared" si="1"/>
        <v>0.81907852777777779</v>
      </c>
      <c r="J10" s="26"/>
      <c r="K10" s="26"/>
    </row>
    <row r="11" spans="1:11" ht="32.25" customHeight="1" thickBot="1">
      <c r="A11" s="27" t="s">
        <v>241</v>
      </c>
      <c r="B11" s="28" t="s">
        <v>242</v>
      </c>
      <c r="C11" s="28" t="s">
        <v>242</v>
      </c>
      <c r="D11" s="29" t="s">
        <v>245</v>
      </c>
      <c r="E11" s="30">
        <v>320000</v>
      </c>
      <c r="F11" s="30">
        <f t="shared" si="0"/>
        <v>320000</v>
      </c>
      <c r="G11" s="30">
        <v>285855.12</v>
      </c>
      <c r="H11" s="30">
        <f t="shared" si="1"/>
        <v>0.89329724999999993</v>
      </c>
      <c r="K11" s="26"/>
    </row>
    <row r="12" spans="1:11" ht="32.25" customHeight="1" thickBot="1">
      <c r="A12" s="27" t="s">
        <v>241</v>
      </c>
      <c r="B12" s="28" t="s">
        <v>242</v>
      </c>
      <c r="C12" s="28" t="s">
        <v>242</v>
      </c>
      <c r="D12" s="29" t="s">
        <v>246</v>
      </c>
      <c r="E12" s="30">
        <v>870000</v>
      </c>
      <c r="F12" s="30">
        <f t="shared" si="0"/>
        <v>870000</v>
      </c>
      <c r="G12" s="30">
        <v>864623.28</v>
      </c>
      <c r="H12" s="30">
        <f t="shared" si="1"/>
        <v>0.99381986206896555</v>
      </c>
      <c r="J12" s="26"/>
      <c r="K12" s="26"/>
    </row>
    <row r="13" spans="1:11" ht="32.25" customHeight="1" thickBot="1">
      <c r="A13" s="27" t="s">
        <v>247</v>
      </c>
      <c r="B13" s="28" t="s">
        <v>242</v>
      </c>
      <c r="C13" s="28" t="s">
        <v>242</v>
      </c>
      <c r="D13" s="29" t="s">
        <v>248</v>
      </c>
      <c r="E13" s="30">
        <v>683760.77</v>
      </c>
      <c r="F13" s="30">
        <f t="shared" si="0"/>
        <v>683760.77</v>
      </c>
      <c r="G13" s="30">
        <v>0</v>
      </c>
      <c r="H13" s="30">
        <f t="shared" si="1"/>
        <v>0</v>
      </c>
      <c r="K13" s="26"/>
    </row>
    <row r="14" spans="1:11" ht="51" customHeight="1" thickBot="1">
      <c r="A14" s="27" t="s">
        <v>249</v>
      </c>
      <c r="B14" s="28" t="s">
        <v>242</v>
      </c>
      <c r="C14" s="28" t="s">
        <v>242</v>
      </c>
      <c r="D14" s="29" t="s">
        <v>250</v>
      </c>
      <c r="E14" s="30">
        <v>3330733.12</v>
      </c>
      <c r="F14" s="30">
        <f t="shared" si="0"/>
        <v>3330733.12</v>
      </c>
      <c r="G14" s="30">
        <v>3261723.65</v>
      </c>
      <c r="H14" s="30">
        <f t="shared" si="1"/>
        <v>0.97928099685152792</v>
      </c>
      <c r="J14" s="26"/>
      <c r="K14" s="26"/>
    </row>
    <row r="15" spans="1:11" ht="32.25" customHeight="1" thickBot="1">
      <c r="A15" s="27" t="s">
        <v>251</v>
      </c>
      <c r="B15" s="28" t="s">
        <v>242</v>
      </c>
      <c r="C15" s="28" t="s">
        <v>242</v>
      </c>
      <c r="D15" s="29" t="s">
        <v>252</v>
      </c>
      <c r="E15" s="30">
        <v>4666666.67</v>
      </c>
      <c r="F15" s="30">
        <f t="shared" si="0"/>
        <v>4666666.67</v>
      </c>
      <c r="G15" s="30">
        <v>4499063.84</v>
      </c>
      <c r="H15" s="30">
        <f t="shared" si="1"/>
        <v>0.96408510788279633</v>
      </c>
      <c r="J15" s="26"/>
      <c r="K15" s="26"/>
    </row>
    <row r="16" spans="1:11" ht="32.25" customHeight="1" thickBot="1">
      <c r="A16" s="27" t="s">
        <v>241</v>
      </c>
      <c r="B16" s="28" t="s">
        <v>253</v>
      </c>
      <c r="C16" s="28" t="s">
        <v>253</v>
      </c>
      <c r="D16" s="29" t="s">
        <v>438</v>
      </c>
      <c r="E16" s="30">
        <v>720000</v>
      </c>
      <c r="F16" s="30">
        <f t="shared" si="0"/>
        <v>720000</v>
      </c>
      <c r="G16" s="30">
        <v>719342.54</v>
      </c>
      <c r="H16" s="30">
        <f t="shared" si="1"/>
        <v>0.99908686111111111</v>
      </c>
      <c r="J16" s="26"/>
      <c r="K16" s="26"/>
    </row>
    <row r="17" spans="1:11" ht="32.25" customHeight="1" thickBot="1">
      <c r="A17" s="27" t="s">
        <v>490</v>
      </c>
      <c r="B17" s="28" t="s">
        <v>254</v>
      </c>
      <c r="C17" s="28" t="s">
        <v>254</v>
      </c>
      <c r="D17" s="29" t="s">
        <v>439</v>
      </c>
      <c r="E17" s="30">
        <v>36258149.009999998</v>
      </c>
      <c r="F17" s="30">
        <f t="shared" si="0"/>
        <v>36258149.009999998</v>
      </c>
      <c r="G17" s="30">
        <v>0</v>
      </c>
      <c r="H17" s="30">
        <f t="shared" si="1"/>
        <v>0</v>
      </c>
      <c r="J17" s="26"/>
      <c r="K17" s="26"/>
    </row>
    <row r="18" spans="1:11" ht="32.25" customHeight="1" thickBot="1">
      <c r="A18" s="27" t="s">
        <v>489</v>
      </c>
      <c r="B18" s="28" t="s">
        <v>254</v>
      </c>
      <c r="C18" s="28" t="s">
        <v>254</v>
      </c>
      <c r="D18" s="29" t="s">
        <v>440</v>
      </c>
      <c r="E18" s="30">
        <v>2249535.75</v>
      </c>
      <c r="F18" s="30">
        <f t="shared" si="0"/>
        <v>2249535.75</v>
      </c>
      <c r="G18" s="30">
        <v>0</v>
      </c>
      <c r="H18" s="30">
        <f t="shared" si="1"/>
        <v>0</v>
      </c>
      <c r="J18" s="26"/>
      <c r="K18" s="26"/>
    </row>
    <row r="19" spans="1:11" ht="32.25" customHeight="1" thickBot="1">
      <c r="A19" s="27" t="s">
        <v>241</v>
      </c>
      <c r="B19" s="28" t="s">
        <v>254</v>
      </c>
      <c r="C19" s="28" t="s">
        <v>254</v>
      </c>
      <c r="D19" s="29" t="s">
        <v>441</v>
      </c>
      <c r="E19" s="30">
        <v>120000</v>
      </c>
      <c r="F19" s="30">
        <f t="shared" si="0"/>
        <v>120000</v>
      </c>
      <c r="G19" s="30">
        <v>118176.82</v>
      </c>
      <c r="H19" s="30">
        <f t="shared" si="1"/>
        <v>0.98480683333333341</v>
      </c>
      <c r="J19" s="26"/>
      <c r="K19" s="26"/>
    </row>
    <row r="20" spans="1:11" ht="32.25" customHeight="1" thickBot="1">
      <c r="A20" s="27" t="s">
        <v>255</v>
      </c>
      <c r="B20" s="28" t="s">
        <v>254</v>
      </c>
      <c r="C20" s="28" t="s">
        <v>254</v>
      </c>
      <c r="D20" s="29" t="s">
        <v>442</v>
      </c>
      <c r="E20" s="30">
        <v>3700000</v>
      </c>
      <c r="F20" s="30">
        <f t="shared" si="0"/>
        <v>3700000</v>
      </c>
      <c r="G20" s="30">
        <v>3614219</v>
      </c>
      <c r="H20" s="30">
        <f t="shared" si="1"/>
        <v>0.9768159459459459</v>
      </c>
      <c r="J20" s="26"/>
      <c r="K20" s="26"/>
    </row>
    <row r="21" spans="1:11" ht="32.25" customHeight="1" thickBot="1">
      <c r="A21" s="27" t="s">
        <v>241</v>
      </c>
      <c r="B21" s="28" t="s">
        <v>254</v>
      </c>
      <c r="C21" s="28" t="s">
        <v>254</v>
      </c>
      <c r="D21" s="29" t="s">
        <v>256</v>
      </c>
      <c r="E21" s="30">
        <v>160000</v>
      </c>
      <c r="F21" s="30">
        <f t="shared" si="0"/>
        <v>160000</v>
      </c>
      <c r="G21" s="30">
        <v>136642.49</v>
      </c>
      <c r="H21" s="30">
        <f t="shared" si="1"/>
        <v>0.85401556249999999</v>
      </c>
      <c r="J21" s="26"/>
      <c r="K21" s="26"/>
    </row>
    <row r="22" spans="1:11" ht="32.25" customHeight="1" thickBot="1">
      <c r="A22" s="27" t="s">
        <v>257</v>
      </c>
      <c r="B22" s="28" t="s">
        <v>254</v>
      </c>
      <c r="C22" s="28" t="s">
        <v>254</v>
      </c>
      <c r="D22" s="29" t="s">
        <v>331</v>
      </c>
      <c r="E22" s="30">
        <v>460916.37</v>
      </c>
      <c r="F22" s="30">
        <f t="shared" si="0"/>
        <v>460916.37</v>
      </c>
      <c r="G22" s="30">
        <v>458940.49</v>
      </c>
      <c r="H22" s="30">
        <f t="shared" si="1"/>
        <v>0.99571314856966353</v>
      </c>
      <c r="J22" s="26"/>
      <c r="K22" s="26"/>
    </row>
    <row r="23" spans="1:11" ht="32.25" customHeight="1" thickBot="1">
      <c r="A23" s="27" t="s">
        <v>491</v>
      </c>
      <c r="B23" s="28" t="s">
        <v>254</v>
      </c>
      <c r="C23" s="28" t="s">
        <v>254</v>
      </c>
      <c r="D23" s="29" t="s">
        <v>258</v>
      </c>
      <c r="E23" s="30">
        <f>940000+21547315.24</f>
        <v>22487315.239999998</v>
      </c>
      <c r="F23" s="30">
        <f t="shared" si="0"/>
        <v>22487315.239999998</v>
      </c>
      <c r="G23" s="30">
        <v>938873.28</v>
      </c>
      <c r="H23" s="30">
        <f t="shared" si="1"/>
        <v>4.1751239308903829E-2</v>
      </c>
      <c r="J23" s="26"/>
      <c r="K23" s="26"/>
    </row>
    <row r="24" spans="1:11" ht="32.25" customHeight="1" thickBot="1">
      <c r="A24" s="27" t="s">
        <v>241</v>
      </c>
      <c r="B24" s="28" t="s">
        <v>259</v>
      </c>
      <c r="C24" s="28" t="s">
        <v>259</v>
      </c>
      <c r="D24" s="29" t="s">
        <v>443</v>
      </c>
      <c r="E24" s="30">
        <v>650000</v>
      </c>
      <c r="F24" s="30">
        <f t="shared" si="0"/>
        <v>650000</v>
      </c>
      <c r="G24" s="30">
        <v>647109.6</v>
      </c>
      <c r="H24" s="30">
        <f t="shared" si="1"/>
        <v>0.99555323076923075</v>
      </c>
      <c r="J24" s="26"/>
      <c r="K24" s="26"/>
    </row>
    <row r="25" spans="1:11" ht="32.25" customHeight="1" thickBot="1">
      <c r="A25" s="27" t="s">
        <v>260</v>
      </c>
      <c r="B25" s="28" t="s">
        <v>261</v>
      </c>
      <c r="C25" s="28" t="s">
        <v>261</v>
      </c>
      <c r="D25" s="29" t="s">
        <v>444</v>
      </c>
      <c r="E25" s="30">
        <v>1591021.53</v>
      </c>
      <c r="F25" s="30">
        <f t="shared" si="0"/>
        <v>1591021.53</v>
      </c>
      <c r="G25" s="30">
        <v>1576986.1199999999</v>
      </c>
      <c r="H25" s="30">
        <f t="shared" si="1"/>
        <v>0.99117836576353546</v>
      </c>
      <c r="J25" s="26"/>
      <c r="K25" s="26"/>
    </row>
    <row r="26" spans="1:11" ht="32.25" customHeight="1" thickBot="1">
      <c r="A26" s="27" t="s">
        <v>241</v>
      </c>
      <c r="B26" s="28" t="s">
        <v>261</v>
      </c>
      <c r="C26" s="28" t="s">
        <v>261</v>
      </c>
      <c r="D26" s="29" t="s">
        <v>445</v>
      </c>
      <c r="E26" s="30">
        <v>830000</v>
      </c>
      <c r="F26" s="30">
        <f t="shared" si="0"/>
        <v>830000</v>
      </c>
      <c r="G26" s="30">
        <v>829746.85</v>
      </c>
      <c r="H26" s="30">
        <f t="shared" si="1"/>
        <v>0.999695</v>
      </c>
      <c r="J26" s="26"/>
      <c r="K26" s="26"/>
    </row>
    <row r="27" spans="1:11" ht="32.25" customHeight="1" thickBot="1">
      <c r="A27" s="27" t="s">
        <v>241</v>
      </c>
      <c r="B27" s="28" t="s">
        <v>261</v>
      </c>
      <c r="C27" s="28" t="s">
        <v>261</v>
      </c>
      <c r="D27" s="29" t="s">
        <v>262</v>
      </c>
      <c r="E27" s="30">
        <v>400000</v>
      </c>
      <c r="F27" s="30">
        <f t="shared" si="0"/>
        <v>400000</v>
      </c>
      <c r="G27" s="30">
        <v>399685.56</v>
      </c>
      <c r="H27" s="30">
        <f t="shared" si="1"/>
        <v>0.99921389999999999</v>
      </c>
      <c r="J27" s="26"/>
      <c r="K27" s="26"/>
    </row>
    <row r="28" spans="1:11" ht="32.25" customHeight="1" thickBot="1">
      <c r="A28" s="27" t="s">
        <v>241</v>
      </c>
      <c r="B28" s="28" t="s">
        <v>263</v>
      </c>
      <c r="C28" s="28" t="s">
        <v>263</v>
      </c>
      <c r="D28" s="29" t="s">
        <v>443</v>
      </c>
      <c r="E28" s="30">
        <v>150000</v>
      </c>
      <c r="F28" s="30">
        <f t="shared" si="0"/>
        <v>150000</v>
      </c>
      <c r="G28" s="30">
        <v>148651.14000000001</v>
      </c>
      <c r="H28" s="30">
        <f t="shared" si="1"/>
        <v>0.9910076000000001</v>
      </c>
      <c r="J28" s="26"/>
      <c r="K28" s="26"/>
    </row>
    <row r="29" spans="1:11" ht="32.25" customHeight="1" thickBot="1">
      <c r="A29" s="27" t="s">
        <v>241</v>
      </c>
      <c r="B29" s="28" t="s">
        <v>263</v>
      </c>
      <c r="C29" s="28" t="s">
        <v>263</v>
      </c>
      <c r="D29" s="29" t="s">
        <v>446</v>
      </c>
      <c r="E29" s="30">
        <v>150000</v>
      </c>
      <c r="F29" s="30">
        <f t="shared" si="0"/>
        <v>150000</v>
      </c>
      <c r="G29" s="30">
        <v>147247.43</v>
      </c>
      <c r="H29" s="30">
        <f t="shared" si="1"/>
        <v>0.98164953333333327</v>
      </c>
      <c r="J29" s="26"/>
      <c r="K29" s="26"/>
    </row>
    <row r="30" spans="1:11" ht="32.25" customHeight="1" thickBot="1">
      <c r="A30" s="27" t="s">
        <v>241</v>
      </c>
      <c r="B30" s="28" t="s">
        <v>263</v>
      </c>
      <c r="C30" s="28" t="s">
        <v>263</v>
      </c>
      <c r="D30" s="29" t="s">
        <v>435</v>
      </c>
      <c r="E30" s="30">
        <v>350000</v>
      </c>
      <c r="F30" s="30">
        <f t="shared" si="0"/>
        <v>350000</v>
      </c>
      <c r="G30" s="30">
        <v>339370.2</v>
      </c>
      <c r="H30" s="30">
        <f t="shared" si="1"/>
        <v>0.96962914285714286</v>
      </c>
      <c r="J30" s="26"/>
      <c r="K30" s="26"/>
    </row>
    <row r="31" spans="1:11" ht="32.25" customHeight="1" thickBot="1">
      <c r="A31" s="27" t="s">
        <v>241</v>
      </c>
      <c r="B31" s="28" t="s">
        <v>263</v>
      </c>
      <c r="C31" s="28" t="s">
        <v>263</v>
      </c>
      <c r="D31" s="29" t="s">
        <v>447</v>
      </c>
      <c r="E31" s="30">
        <v>300000</v>
      </c>
      <c r="F31" s="30">
        <f t="shared" si="0"/>
        <v>300000</v>
      </c>
      <c r="G31" s="30">
        <v>300000</v>
      </c>
      <c r="H31" s="30">
        <f t="shared" si="1"/>
        <v>1</v>
      </c>
      <c r="J31" s="26"/>
      <c r="K31" s="26"/>
    </row>
    <row r="32" spans="1:11" ht="32.25" customHeight="1" thickBot="1">
      <c r="A32" s="27" t="s">
        <v>241</v>
      </c>
      <c r="B32" s="28" t="s">
        <v>263</v>
      </c>
      <c r="C32" s="28" t="s">
        <v>263</v>
      </c>
      <c r="D32" s="29" t="s">
        <v>448</v>
      </c>
      <c r="E32" s="30">
        <v>300000</v>
      </c>
      <c r="F32" s="30">
        <f t="shared" si="0"/>
        <v>300000</v>
      </c>
      <c r="G32" s="30">
        <v>300000</v>
      </c>
      <c r="H32" s="30">
        <f t="shared" si="1"/>
        <v>1</v>
      </c>
      <c r="J32" s="26"/>
      <c r="K32" s="26"/>
    </row>
    <row r="33" spans="1:11" ht="32.25" customHeight="1" thickBot="1">
      <c r="A33" s="27" t="s">
        <v>241</v>
      </c>
      <c r="B33" s="28" t="s">
        <v>263</v>
      </c>
      <c r="C33" s="28" t="s">
        <v>263</v>
      </c>
      <c r="D33" s="29" t="s">
        <v>449</v>
      </c>
      <c r="E33" s="30">
        <v>300000</v>
      </c>
      <c r="F33" s="30">
        <f t="shared" si="0"/>
        <v>300000</v>
      </c>
      <c r="G33" s="30">
        <v>299402.43</v>
      </c>
      <c r="H33" s="30">
        <f t="shared" si="1"/>
        <v>0.99800809999999995</v>
      </c>
      <c r="J33" s="26"/>
      <c r="K33" s="26"/>
    </row>
    <row r="34" spans="1:11" ht="32.25" customHeight="1" thickBot="1">
      <c r="A34" s="27" t="s">
        <v>241</v>
      </c>
      <c r="B34" s="28" t="s">
        <v>263</v>
      </c>
      <c r="C34" s="28" t="s">
        <v>263</v>
      </c>
      <c r="D34" s="29" t="s">
        <v>450</v>
      </c>
      <c r="E34" s="30">
        <v>300000</v>
      </c>
      <c r="F34" s="30">
        <f t="shared" si="0"/>
        <v>300000</v>
      </c>
      <c r="G34" s="30">
        <v>300000</v>
      </c>
      <c r="H34" s="30">
        <f t="shared" si="1"/>
        <v>1</v>
      </c>
      <c r="J34" s="26"/>
      <c r="K34" s="26"/>
    </row>
    <row r="35" spans="1:11" ht="32.25" customHeight="1" thickBot="1">
      <c r="A35" s="27" t="s">
        <v>241</v>
      </c>
      <c r="B35" s="28" t="s">
        <v>264</v>
      </c>
      <c r="C35" s="28" t="s">
        <v>264</v>
      </c>
      <c r="D35" s="29" t="s">
        <v>441</v>
      </c>
      <c r="E35" s="30">
        <v>200000</v>
      </c>
      <c r="F35" s="30">
        <f t="shared" si="0"/>
        <v>200000</v>
      </c>
      <c r="G35" s="30">
        <v>196285.90000000002</v>
      </c>
      <c r="H35" s="30">
        <f t="shared" si="1"/>
        <v>0.98142950000000007</v>
      </c>
      <c r="J35" s="26"/>
      <c r="K35" s="26"/>
    </row>
    <row r="36" spans="1:11" ht="32.25" customHeight="1" thickBot="1">
      <c r="A36" s="27" t="s">
        <v>241</v>
      </c>
      <c r="B36" s="28" t="s">
        <v>264</v>
      </c>
      <c r="C36" s="28" t="s">
        <v>264</v>
      </c>
      <c r="D36" s="29" t="s">
        <v>451</v>
      </c>
      <c r="E36" s="30">
        <v>250000</v>
      </c>
      <c r="F36" s="30">
        <f t="shared" si="0"/>
        <v>250000</v>
      </c>
      <c r="G36" s="30">
        <v>246700.34</v>
      </c>
      <c r="H36" s="30">
        <f t="shared" si="1"/>
        <v>0.98680135999999996</v>
      </c>
      <c r="J36" s="26"/>
      <c r="K36" s="26"/>
    </row>
    <row r="37" spans="1:11" ht="32.25" customHeight="1" thickBot="1">
      <c r="A37" s="27" t="s">
        <v>265</v>
      </c>
      <c r="B37" s="28" t="s">
        <v>266</v>
      </c>
      <c r="C37" s="28" t="s">
        <v>266</v>
      </c>
      <c r="D37" s="29" t="s">
        <v>452</v>
      </c>
      <c r="E37" s="30">
        <v>923184.53</v>
      </c>
      <c r="F37" s="30">
        <f t="shared" si="0"/>
        <v>923184.53</v>
      </c>
      <c r="G37" s="30">
        <v>913561.71</v>
      </c>
      <c r="H37" s="30">
        <f t="shared" si="1"/>
        <v>0.98957649344492371</v>
      </c>
      <c r="J37" s="26"/>
      <c r="K37" s="26"/>
    </row>
    <row r="38" spans="1:11" ht="32.25" customHeight="1" thickBot="1">
      <c r="A38" s="27" t="s">
        <v>241</v>
      </c>
      <c r="B38" s="28" t="s">
        <v>266</v>
      </c>
      <c r="C38" s="28" t="s">
        <v>266</v>
      </c>
      <c r="D38" s="29" t="s">
        <v>445</v>
      </c>
      <c r="E38" s="30">
        <v>657789.4</v>
      </c>
      <c r="F38" s="30">
        <f t="shared" si="0"/>
        <v>657789.4</v>
      </c>
      <c r="G38" s="30">
        <v>657233.80000000005</v>
      </c>
      <c r="H38" s="30">
        <f t="shared" si="1"/>
        <v>0.99915535276184142</v>
      </c>
      <c r="J38" s="26"/>
      <c r="K38" s="26"/>
    </row>
    <row r="39" spans="1:11" ht="32.25" customHeight="1" thickBot="1">
      <c r="A39" s="27" t="s">
        <v>267</v>
      </c>
      <c r="B39" s="28" t="s">
        <v>266</v>
      </c>
      <c r="C39" s="28" t="s">
        <v>266</v>
      </c>
      <c r="D39" s="29" t="s">
        <v>268</v>
      </c>
      <c r="E39" s="30">
        <v>315777.15999999997</v>
      </c>
      <c r="F39" s="30">
        <f t="shared" si="0"/>
        <v>315777.15999999997</v>
      </c>
      <c r="G39" s="30">
        <v>315499.43000000005</v>
      </c>
      <c r="H39" s="30">
        <f t="shared" si="1"/>
        <v>0.9991204873715378</v>
      </c>
      <c r="J39" s="26"/>
      <c r="K39" s="26"/>
    </row>
    <row r="40" spans="1:11" ht="32.25" customHeight="1" thickBot="1">
      <c r="A40" s="27" t="s">
        <v>241</v>
      </c>
      <c r="B40" s="28" t="s">
        <v>269</v>
      </c>
      <c r="C40" s="28" t="s">
        <v>270</v>
      </c>
      <c r="D40" s="29" t="s">
        <v>271</v>
      </c>
      <c r="E40" s="30">
        <v>500000</v>
      </c>
      <c r="F40" s="30">
        <f t="shared" si="0"/>
        <v>500000</v>
      </c>
      <c r="G40" s="30">
        <v>497551.64</v>
      </c>
      <c r="H40" s="30">
        <f t="shared" si="1"/>
        <v>0.99510328000000003</v>
      </c>
      <c r="J40" s="26"/>
      <c r="K40" s="26"/>
    </row>
    <row r="41" spans="1:11" ht="32.25" customHeight="1" thickBot="1">
      <c r="A41" s="13" t="s">
        <v>97</v>
      </c>
      <c r="B41" s="191" t="s">
        <v>453</v>
      </c>
      <c r="C41" s="192"/>
      <c r="D41" s="193"/>
      <c r="E41" s="31">
        <f>SUM(E6:E40)</f>
        <v>87044849.549999997</v>
      </c>
      <c r="F41" s="31">
        <f>SUM(F6:F40)</f>
        <v>87044849.549999997</v>
      </c>
      <c r="G41" s="31">
        <f>SUM(G6:G40)</f>
        <v>25767232.180000003</v>
      </c>
      <c r="H41" s="31">
        <f>G41/F41</f>
        <v>0.29602247936793641</v>
      </c>
    </row>
    <row r="42" spans="1:11" ht="46.5" customHeight="1">
      <c r="A42" s="174" t="s">
        <v>335</v>
      </c>
      <c r="B42" s="174"/>
      <c r="C42" s="174"/>
      <c r="D42" s="174"/>
      <c r="E42" s="174"/>
      <c r="F42" s="174"/>
      <c r="G42" s="174"/>
      <c r="H42" s="174"/>
    </row>
    <row r="43" spans="1:11">
      <c r="E43" s="26"/>
      <c r="F43" s="26"/>
      <c r="G43" s="26"/>
    </row>
    <row r="44" spans="1:11">
      <c r="E44" s="26"/>
      <c r="F44" s="26"/>
      <c r="G44" s="26"/>
    </row>
    <row r="45" spans="1:11">
      <c r="E45" s="26"/>
      <c r="F45" s="26"/>
      <c r="G45" s="26"/>
    </row>
    <row r="51" spans="5:5">
      <c r="E51" s="14"/>
    </row>
  </sheetData>
  <mergeCells count="13">
    <mergeCell ref="B41:D41"/>
    <mergeCell ref="A42:H42"/>
    <mergeCell ref="D3:D5"/>
    <mergeCell ref="A1:G1"/>
    <mergeCell ref="B2:C2"/>
    <mergeCell ref="D2:F2"/>
    <mergeCell ref="H2:H5"/>
    <mergeCell ref="A2:A5"/>
    <mergeCell ref="B3:B5"/>
    <mergeCell ref="C3:C5"/>
    <mergeCell ref="E3:E5"/>
    <mergeCell ref="F3:F5"/>
    <mergeCell ref="G3:G5"/>
  </mergeCells>
  <printOptions horizontalCentered="1"/>
  <pageMargins left="0.31496062992125984" right="0.31496062992125984" top="0.35433070866141736" bottom="0.35433070866141736" header="0.31496062992125984" footer="0.31496062992125984"/>
  <pageSetup scale="90" orientation="landscape" verticalDpi="599"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N9" sqref="N9"/>
    </sheetView>
  </sheetViews>
  <sheetFormatPr baseColWidth="10" defaultRowHeight="15"/>
  <cols>
    <col min="1" max="1" width="14.85546875" style="8" customWidth="1"/>
    <col min="2" max="2" width="17.7109375" style="8" customWidth="1"/>
    <col min="3" max="4" width="13.5703125" style="8" customWidth="1"/>
    <col min="5" max="5" width="14.140625" style="8" bestFit="1" customWidth="1"/>
    <col min="6" max="7" width="13.5703125" style="8" customWidth="1"/>
    <col min="8" max="8" width="14.140625" style="8" bestFit="1" customWidth="1"/>
    <col min="9" max="9" width="15.42578125" style="8" customWidth="1"/>
    <col min="10" max="10" width="17.7109375" style="8" customWidth="1"/>
    <col min="11" max="12" width="11.42578125" style="8"/>
    <col min="13" max="14" width="12.7109375" style="8" bestFit="1" customWidth="1"/>
    <col min="15" max="16384" width="11.42578125" style="8"/>
  </cols>
  <sheetData>
    <row r="1" spans="1:14" ht="22.5" customHeight="1" thickBot="1">
      <c r="A1" s="139" t="s">
        <v>131</v>
      </c>
      <c r="B1" s="139"/>
      <c r="C1" s="139"/>
      <c r="D1" s="139"/>
      <c r="E1" s="139"/>
      <c r="F1" s="139"/>
      <c r="G1" s="139"/>
      <c r="H1" s="139"/>
      <c r="I1" s="139"/>
      <c r="J1" s="139"/>
    </row>
    <row r="2" spans="1:14" ht="25.5" customHeight="1">
      <c r="A2" s="199" t="s">
        <v>100</v>
      </c>
      <c r="B2" s="199" t="s">
        <v>194</v>
      </c>
      <c r="C2" s="202" t="s">
        <v>193</v>
      </c>
      <c r="D2" s="203"/>
      <c r="E2" s="203"/>
      <c r="F2" s="203"/>
      <c r="G2" s="203"/>
      <c r="H2" s="204"/>
      <c r="I2" s="96" t="s">
        <v>97</v>
      </c>
      <c r="J2" s="199" t="s">
        <v>103</v>
      </c>
      <c r="K2" s="197"/>
      <c r="L2" s="198"/>
    </row>
    <row r="3" spans="1:14" ht="51.75" thickBot="1">
      <c r="A3" s="200"/>
      <c r="B3" s="200"/>
      <c r="C3" s="205"/>
      <c r="D3" s="206"/>
      <c r="E3" s="206"/>
      <c r="F3" s="206"/>
      <c r="G3" s="206"/>
      <c r="H3" s="207"/>
      <c r="I3" s="64" t="s">
        <v>101</v>
      </c>
      <c r="J3" s="200"/>
      <c r="K3" s="197"/>
      <c r="L3" s="198"/>
    </row>
    <row r="4" spans="1:14" ht="15.75" thickBot="1">
      <c r="A4" s="201"/>
      <c r="B4" s="201"/>
      <c r="C4" s="97">
        <v>1000</v>
      </c>
      <c r="D4" s="97">
        <v>2000</v>
      </c>
      <c r="E4" s="97">
        <v>3000</v>
      </c>
      <c r="F4" s="97">
        <v>4000</v>
      </c>
      <c r="G4" s="97">
        <v>5000</v>
      </c>
      <c r="H4" s="97">
        <v>6000</v>
      </c>
      <c r="I4" s="97" t="s">
        <v>102</v>
      </c>
      <c r="J4" s="201"/>
      <c r="K4" s="197"/>
      <c r="L4" s="198"/>
    </row>
    <row r="5" spans="1:14" ht="51" customHeight="1" thickBot="1">
      <c r="A5" s="208" t="s">
        <v>104</v>
      </c>
      <c r="B5" s="15" t="s">
        <v>179</v>
      </c>
      <c r="C5" s="23"/>
      <c r="D5" s="23"/>
      <c r="E5" s="23">
        <v>16212084.330000002</v>
      </c>
      <c r="F5" s="23"/>
      <c r="G5" s="23"/>
      <c r="H5" s="23">
        <v>9555147.8499999996</v>
      </c>
      <c r="I5" s="24">
        <f>SUM(C5:H5)</f>
        <v>25767232.18</v>
      </c>
      <c r="J5" s="211" t="s">
        <v>454</v>
      </c>
    </row>
    <row r="6" spans="1:14" ht="95.25" customHeight="1" thickBot="1">
      <c r="A6" s="209"/>
      <c r="B6" s="15" t="s">
        <v>433</v>
      </c>
      <c r="C6" s="23"/>
      <c r="D6" s="23"/>
      <c r="E6" s="23"/>
      <c r="F6" s="23"/>
      <c r="G6" s="23"/>
      <c r="H6" s="23">
        <v>0</v>
      </c>
      <c r="I6" s="24">
        <f>SUM(C6:H6)</f>
        <v>0</v>
      </c>
      <c r="J6" s="212"/>
    </row>
    <row r="7" spans="1:14" ht="43.5" customHeight="1" thickBot="1">
      <c r="A7" s="210"/>
      <c r="B7" s="17" t="s">
        <v>106</v>
      </c>
      <c r="C7" s="24">
        <f t="shared" ref="C7:D7" si="0">SUM(C5:C5)</f>
        <v>0</v>
      </c>
      <c r="D7" s="24">
        <f t="shared" si="0"/>
        <v>0</v>
      </c>
      <c r="E7" s="24">
        <f>SUM(E5:E6)</f>
        <v>16212084.330000002</v>
      </c>
      <c r="F7" s="24">
        <f t="shared" ref="F7:I7" si="1">SUM(F5:F6)</f>
        <v>0</v>
      </c>
      <c r="G7" s="24">
        <f t="shared" si="1"/>
        <v>0</v>
      </c>
      <c r="H7" s="24">
        <f t="shared" si="1"/>
        <v>9555147.8499999996</v>
      </c>
      <c r="I7" s="24">
        <f t="shared" si="1"/>
        <v>25767232.18</v>
      </c>
      <c r="J7" s="212"/>
      <c r="N7" s="25"/>
    </row>
    <row r="8" spans="1:14" ht="43.5" customHeight="1" thickBot="1">
      <c r="A8" s="208" t="s">
        <v>107</v>
      </c>
      <c r="B8" s="16"/>
      <c r="C8" s="23"/>
      <c r="D8" s="23"/>
      <c r="E8" s="23"/>
      <c r="F8" s="23"/>
      <c r="G8" s="23"/>
      <c r="H8" s="23"/>
      <c r="I8" s="24">
        <f>E8</f>
        <v>0</v>
      </c>
      <c r="J8" s="212"/>
    </row>
    <row r="9" spans="1:14" ht="42.75" customHeight="1" thickBot="1">
      <c r="A9" s="209"/>
      <c r="B9" s="16"/>
      <c r="C9" s="23"/>
      <c r="D9" s="23"/>
      <c r="E9" s="23"/>
      <c r="F9" s="23"/>
      <c r="G9" s="23"/>
      <c r="H9" s="23"/>
      <c r="I9" s="24">
        <f>H9</f>
        <v>0</v>
      </c>
      <c r="J9" s="212"/>
    </row>
    <row r="10" spans="1:14" ht="42.75" customHeight="1" thickBot="1">
      <c r="A10" s="210"/>
      <c r="B10" s="17" t="s">
        <v>108</v>
      </c>
      <c r="C10" s="24">
        <v>0</v>
      </c>
      <c r="D10" s="24">
        <v>0</v>
      </c>
      <c r="E10" s="24">
        <f>E8</f>
        <v>0</v>
      </c>
      <c r="F10" s="24">
        <v>0</v>
      </c>
      <c r="G10" s="24">
        <v>0</v>
      </c>
      <c r="H10" s="24">
        <f>H9</f>
        <v>0</v>
      </c>
      <c r="I10" s="24">
        <f>E10+I9</f>
        <v>0</v>
      </c>
      <c r="J10" s="213"/>
    </row>
    <row r="11" spans="1:14" ht="42.75" customHeight="1" thickBot="1">
      <c r="A11" s="208" t="s">
        <v>195</v>
      </c>
      <c r="B11" s="16"/>
      <c r="C11" s="23" t="s">
        <v>105</v>
      </c>
      <c r="D11" s="23" t="s">
        <v>105</v>
      </c>
      <c r="E11" s="23"/>
      <c r="F11" s="23"/>
      <c r="G11" s="23"/>
      <c r="H11" s="23"/>
      <c r="I11" s="24">
        <f>H11</f>
        <v>0</v>
      </c>
      <c r="J11" s="85"/>
    </row>
    <row r="12" spans="1:14" ht="45.75" customHeight="1" thickBot="1">
      <c r="A12" s="209"/>
      <c r="B12" s="16"/>
      <c r="C12" s="23" t="s">
        <v>105</v>
      </c>
      <c r="D12" s="23" t="s">
        <v>105</v>
      </c>
      <c r="E12" s="23"/>
      <c r="F12" s="23"/>
      <c r="G12" s="23"/>
      <c r="H12" s="23"/>
      <c r="I12" s="24">
        <f>H12</f>
        <v>0</v>
      </c>
      <c r="J12" s="85"/>
    </row>
    <row r="13" spans="1:14" ht="49.5" customHeight="1" thickBot="1">
      <c r="A13" s="210"/>
      <c r="B13" s="15" t="s">
        <v>109</v>
      </c>
      <c r="C13" s="24">
        <v>0</v>
      </c>
      <c r="D13" s="24">
        <v>0</v>
      </c>
      <c r="E13" s="24">
        <v>0</v>
      </c>
      <c r="F13" s="24">
        <v>0</v>
      </c>
      <c r="G13" s="24">
        <v>0</v>
      </c>
      <c r="H13" s="24">
        <f>H12+H11</f>
        <v>0</v>
      </c>
      <c r="I13" s="24">
        <f>I12+I11</f>
        <v>0</v>
      </c>
      <c r="J13" s="16" t="s">
        <v>105</v>
      </c>
    </row>
    <row r="14" spans="1:14" ht="15.75" thickBot="1">
      <c r="A14" s="194" t="s">
        <v>196</v>
      </c>
      <c r="B14" s="195"/>
      <c r="C14" s="24">
        <f t="shared" ref="C14:I14" si="2">C7+C10+C13</f>
        <v>0</v>
      </c>
      <c r="D14" s="24">
        <f t="shared" si="2"/>
        <v>0</v>
      </c>
      <c r="E14" s="24">
        <f t="shared" si="2"/>
        <v>16212084.330000002</v>
      </c>
      <c r="F14" s="24">
        <f t="shared" si="2"/>
        <v>0</v>
      </c>
      <c r="G14" s="24">
        <f t="shared" si="2"/>
        <v>0</v>
      </c>
      <c r="H14" s="24">
        <f t="shared" si="2"/>
        <v>9555147.8499999996</v>
      </c>
      <c r="I14" s="24">
        <f t="shared" si="2"/>
        <v>25767232.18</v>
      </c>
      <c r="J14" s="16" t="s">
        <v>105</v>
      </c>
      <c r="L14" s="26"/>
    </row>
    <row r="15" spans="1:14">
      <c r="A15" s="196" t="s">
        <v>197</v>
      </c>
      <c r="B15" s="196"/>
      <c r="C15" s="196"/>
      <c r="D15" s="196"/>
      <c r="E15" s="196"/>
      <c r="F15" s="196"/>
      <c r="G15" s="196"/>
      <c r="H15" s="196"/>
      <c r="I15" s="196"/>
      <c r="J15" s="196"/>
    </row>
    <row r="16" spans="1:14" ht="26.25" customHeight="1">
      <c r="I16" s="26"/>
    </row>
    <row r="17" spans="5:9">
      <c r="E17" s="26"/>
      <c r="I17" s="26"/>
    </row>
    <row r="18" spans="5:9">
      <c r="E18" s="26"/>
    </row>
  </sheetData>
  <mergeCells count="12">
    <mergeCell ref="A14:B14"/>
    <mergeCell ref="A15:J15"/>
    <mergeCell ref="K2:L4"/>
    <mergeCell ref="A1:J1"/>
    <mergeCell ref="A2:A4"/>
    <mergeCell ref="B2:B4"/>
    <mergeCell ref="C2:H3"/>
    <mergeCell ref="J2:J4"/>
    <mergeCell ref="A5:A7"/>
    <mergeCell ref="J5:J10"/>
    <mergeCell ref="A8:A10"/>
    <mergeCell ref="A11:A13"/>
  </mergeCells>
  <printOptions horizontalCentered="1"/>
  <pageMargins left="0.31496062992125984" right="0.31496062992125984" top="0.35433070866141736" bottom="0.35433070866141736" header="0.31496062992125984" footer="0.31496062992125984"/>
  <pageSetup scale="95" orientation="landscape"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ANAL. PROC.</vt:lpstr>
      <vt:lpstr>ANAL. SUST.</vt:lpstr>
      <vt:lpstr>ANEXO 1</vt:lpstr>
      <vt:lpstr>ANEXO 2 Tabla 1</vt:lpstr>
      <vt:lpstr>ANEXO 2 Tabla 2</vt:lpstr>
      <vt:lpstr>ANEXO 5 Tabla 1</vt:lpstr>
      <vt:lpstr>ANEXO 5 Tabla 2 y 3</vt:lpstr>
      <vt:lpstr>ANEXO 5 Tabla 4</vt:lpstr>
      <vt:lpstr>ANEXO 6</vt:lpstr>
      <vt:lpstr>ANEXO 7</vt:lpstr>
      <vt:lpstr>Anexo 8</vt:lpstr>
      <vt:lpstr>BITACORA</vt:lpstr>
      <vt:lpstr>'ANEXO 2 Tabla 1'!_ftn1</vt:lpstr>
      <vt:lpstr>'ANEXO 2 Tabla 1'!_ftnref1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Mulato Silera</dc:creator>
  <cp:lastModifiedBy>UV</cp:lastModifiedBy>
  <cp:lastPrinted>2019-04-05T20:34:36Z</cp:lastPrinted>
  <dcterms:created xsi:type="dcterms:W3CDTF">2019-04-01T17:14:32Z</dcterms:created>
  <dcterms:modified xsi:type="dcterms:W3CDTF">2019-05-24T15:32:20Z</dcterms:modified>
</cp:coreProperties>
</file>