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360" yWindow="300" windowWidth="19320" windowHeight="7845" tabRatio="356"/>
  </bookViews>
  <sheets>
    <sheet name="FormatoInstitucional" sheetId="1" r:id="rId1"/>
    <sheet name="FormatoDES" sheetId="2" r:id="rId2"/>
    <sheet name="FormatoPE" sheetId="3" r:id="rId3"/>
  </sheets>
  <definedNames>
    <definedName name="_xlnm.Print_Area" localSheetId="1">FormatoDES!$A$1:$Y$445</definedName>
    <definedName name="_xlnm.Print_Area" localSheetId="0">FormatoInstitucional!$A$1:$Y$503</definedName>
    <definedName name="_xlnm.Print_Area" localSheetId="2">FormatoPE!$A$1:$W$275</definedName>
    <definedName name="_xlnm.Print_Titles" localSheetId="1">FormatoDES!$1:$12</definedName>
    <definedName name="_xlnm.Print_Titles" localSheetId="0">FormatoInstitucional!$1:$6</definedName>
    <definedName name="_xlnm.Print_Titles" localSheetId="2">FormatoPE!$1:$17</definedName>
  </definedNames>
  <calcPr calcId="124519"/>
  <fileRecoveryPr repairLoad="1"/>
</workbook>
</file>

<file path=xl/calcChain.xml><?xml version="1.0" encoding="utf-8"?>
<calcChain xmlns="http://schemas.openxmlformats.org/spreadsheetml/2006/main">
  <c r="B267" i="3"/>
  <c r="B266"/>
  <c r="B265"/>
  <c r="B264"/>
  <c r="B281" i="1" l="1"/>
  <c r="P312" i="2" l="1"/>
  <c r="P311"/>
  <c r="P310"/>
  <c r="P309"/>
  <c r="P308"/>
  <c r="P307"/>
  <c r="P306"/>
  <c r="M324"/>
  <c r="M323"/>
  <c r="M322"/>
  <c r="M321"/>
  <c r="M320"/>
  <c r="M319"/>
  <c r="M318"/>
  <c r="M317"/>
  <c r="M316"/>
  <c r="M315"/>
  <c r="M314"/>
  <c r="M313"/>
  <c r="M312"/>
  <c r="M311"/>
  <c r="M310"/>
  <c r="M309"/>
  <c r="M308"/>
  <c r="M307"/>
  <c r="M306"/>
  <c r="J324"/>
  <c r="J323"/>
  <c r="J322"/>
  <c r="J321"/>
  <c r="J320"/>
  <c r="J319"/>
  <c r="J318"/>
  <c r="J317"/>
  <c r="J316"/>
  <c r="J315"/>
  <c r="J314"/>
  <c r="J313"/>
  <c r="J312"/>
  <c r="J311"/>
  <c r="J310"/>
  <c r="J309"/>
  <c r="J308"/>
  <c r="J307"/>
  <c r="J306"/>
  <c r="G324"/>
  <c r="G323"/>
  <c r="G321"/>
  <c r="G322"/>
  <c r="G320"/>
  <c r="G319"/>
  <c r="G318"/>
  <c r="G317"/>
  <c r="G316"/>
  <c r="G315"/>
  <c r="G314"/>
  <c r="G313"/>
  <c r="G312"/>
  <c r="G311"/>
  <c r="G310"/>
  <c r="G309"/>
  <c r="G308"/>
  <c r="G307"/>
  <c r="G306"/>
  <c r="E313"/>
  <c r="E312"/>
  <c r="E311"/>
  <c r="E310"/>
  <c r="D324"/>
  <c r="D323"/>
  <c r="D322"/>
  <c r="D321"/>
  <c r="D320"/>
  <c r="D319"/>
  <c r="D318"/>
  <c r="D317"/>
  <c r="D316"/>
  <c r="D315"/>
  <c r="D314"/>
  <c r="D313"/>
  <c r="D312"/>
  <c r="D311"/>
  <c r="D310"/>
  <c r="D309"/>
  <c r="D308"/>
  <c r="D307"/>
  <c r="D306"/>
  <c r="P270" i="3" l="1"/>
  <c r="P269"/>
  <c r="P268"/>
  <c r="P267"/>
  <c r="P266"/>
  <c r="P265"/>
  <c r="P264"/>
  <c r="P263"/>
  <c r="P262"/>
  <c r="P261"/>
  <c r="P260"/>
  <c r="M270"/>
  <c r="M269"/>
  <c r="M268"/>
  <c r="M267"/>
  <c r="M266"/>
  <c r="M265"/>
  <c r="M264"/>
  <c r="M263"/>
  <c r="M262"/>
  <c r="M261"/>
  <c r="M260"/>
  <c r="J270"/>
  <c r="J269"/>
  <c r="J268"/>
  <c r="J267"/>
  <c r="J266"/>
  <c r="J265"/>
  <c r="J264"/>
  <c r="J263"/>
  <c r="J262"/>
  <c r="J261"/>
  <c r="J260"/>
  <c r="G270"/>
  <c r="G269"/>
  <c r="G268"/>
  <c r="G267"/>
  <c r="G266"/>
  <c r="G265"/>
  <c r="G264"/>
  <c r="G263"/>
  <c r="G262"/>
  <c r="G261"/>
  <c r="G260"/>
  <c r="D270"/>
  <c r="D269"/>
  <c r="D268"/>
  <c r="D267"/>
  <c r="D266"/>
  <c r="D265"/>
  <c r="D264"/>
  <c r="D263"/>
  <c r="D262"/>
  <c r="D261"/>
  <c r="D260"/>
  <c r="N267"/>
  <c r="N266"/>
  <c r="N265"/>
  <c r="N264"/>
  <c r="K267"/>
  <c r="K266"/>
  <c r="K265"/>
  <c r="K264"/>
  <c r="H267"/>
  <c r="H266"/>
  <c r="H265"/>
  <c r="H264"/>
  <c r="E267"/>
  <c r="E266"/>
  <c r="E265"/>
  <c r="E264"/>
  <c r="S248"/>
  <c r="S247"/>
  <c r="S246"/>
  <c r="S245"/>
  <c r="S244"/>
  <c r="S243"/>
  <c r="S242"/>
  <c r="S241"/>
  <c r="S240"/>
  <c r="S239"/>
  <c r="S238"/>
  <c r="Q245"/>
  <c r="Q244"/>
  <c r="Q243"/>
  <c r="Q242"/>
  <c r="P248"/>
  <c r="P247"/>
  <c r="P246"/>
  <c r="P245"/>
  <c r="P244"/>
  <c r="P243"/>
  <c r="P242"/>
  <c r="P241"/>
  <c r="P240"/>
  <c r="P239"/>
  <c r="P238"/>
  <c r="N245"/>
  <c r="N244"/>
  <c r="N243"/>
  <c r="N242"/>
  <c r="M248"/>
  <c r="M247"/>
  <c r="M246"/>
  <c r="M245"/>
  <c r="M244"/>
  <c r="M243"/>
  <c r="M242"/>
  <c r="M241"/>
  <c r="M240"/>
  <c r="M239"/>
  <c r="M238"/>
  <c r="K245"/>
  <c r="K244"/>
  <c r="K243"/>
  <c r="K242"/>
  <c r="J248"/>
  <c r="J247"/>
  <c r="J246"/>
  <c r="J245"/>
  <c r="J244"/>
  <c r="J243"/>
  <c r="J242"/>
  <c r="J241"/>
  <c r="J240"/>
  <c r="J239"/>
  <c r="J238"/>
  <c r="H245"/>
  <c r="H244"/>
  <c r="H243"/>
  <c r="H242"/>
  <c r="G248"/>
  <c r="G247"/>
  <c r="G246"/>
  <c r="G245"/>
  <c r="G244"/>
  <c r="G243"/>
  <c r="G242"/>
  <c r="G241"/>
  <c r="G240"/>
  <c r="G239"/>
  <c r="G238"/>
  <c r="E245"/>
  <c r="E244"/>
  <c r="E243"/>
  <c r="E242"/>
  <c r="D248"/>
  <c r="D247"/>
  <c r="D246"/>
  <c r="D245"/>
  <c r="D244"/>
  <c r="D243"/>
  <c r="D242"/>
  <c r="D241"/>
  <c r="D240"/>
  <c r="D239"/>
  <c r="D238"/>
  <c r="B244"/>
  <c r="B245"/>
  <c r="B243"/>
  <c r="B242"/>
  <c r="B343" i="2"/>
  <c r="B342"/>
  <c r="D130" i="3"/>
  <c r="B289" i="1"/>
  <c r="J355" i="2"/>
  <c r="J354"/>
  <c r="J353"/>
  <c r="J352"/>
  <c r="J351"/>
  <c r="J350"/>
  <c r="J349"/>
  <c r="J348"/>
  <c r="J347"/>
  <c r="J346"/>
  <c r="J345"/>
  <c r="J344"/>
  <c r="J343"/>
  <c r="J342"/>
  <c r="J341"/>
  <c r="J340"/>
  <c r="J339"/>
  <c r="J338"/>
  <c r="J337"/>
  <c r="H352"/>
  <c r="H351"/>
  <c r="H350"/>
  <c r="H349"/>
  <c r="H344"/>
  <c r="H343"/>
  <c r="H342"/>
  <c r="H341"/>
  <c r="G355"/>
  <c r="G354"/>
  <c r="G353"/>
  <c r="G352"/>
  <c r="G351"/>
  <c r="G350"/>
  <c r="G349"/>
  <c r="G348"/>
  <c r="G347"/>
  <c r="G346"/>
  <c r="G345"/>
  <c r="G344"/>
  <c r="G343"/>
  <c r="G342"/>
  <c r="G341"/>
  <c r="G340"/>
  <c r="G339"/>
  <c r="G338"/>
  <c r="G337"/>
  <c r="E352"/>
  <c r="E351"/>
  <c r="E350"/>
  <c r="E349"/>
  <c r="E344"/>
  <c r="E343"/>
  <c r="E342"/>
  <c r="E341"/>
  <c r="D355"/>
  <c r="D354"/>
  <c r="D353"/>
  <c r="D352"/>
  <c r="D351"/>
  <c r="D350"/>
  <c r="D349"/>
  <c r="D348"/>
  <c r="D347"/>
  <c r="D346"/>
  <c r="D345"/>
  <c r="D344"/>
  <c r="D343"/>
  <c r="D342"/>
  <c r="D341"/>
  <c r="D340"/>
  <c r="D339"/>
  <c r="D338"/>
  <c r="D337"/>
  <c r="B352"/>
  <c r="B351"/>
  <c r="B350"/>
  <c r="B349"/>
  <c r="B344"/>
  <c r="B341"/>
  <c r="Y324"/>
  <c r="Y323"/>
  <c r="Y322"/>
  <c r="Y321"/>
  <c r="Y320"/>
  <c r="Y319"/>
  <c r="Y318"/>
  <c r="Y317"/>
  <c r="Y316"/>
  <c r="Y315"/>
  <c r="Y314"/>
  <c r="Y313"/>
  <c r="Y312"/>
  <c r="Y311"/>
  <c r="Y310"/>
  <c r="Y309"/>
  <c r="Y308"/>
  <c r="Y307"/>
  <c r="Y306"/>
  <c r="W321"/>
  <c r="W320"/>
  <c r="W319"/>
  <c r="W318"/>
  <c r="W313"/>
  <c r="W312"/>
  <c r="W311"/>
  <c r="W310"/>
  <c r="V324"/>
  <c r="V323"/>
  <c r="V322"/>
  <c r="V321"/>
  <c r="V320"/>
  <c r="V319"/>
  <c r="V318"/>
  <c r="V317"/>
  <c r="V316"/>
  <c r="V315"/>
  <c r="V314"/>
  <c r="V313"/>
  <c r="V312"/>
  <c r="V311"/>
  <c r="V310"/>
  <c r="V309"/>
  <c r="V308"/>
  <c r="V307"/>
  <c r="V306"/>
  <c r="T321"/>
  <c r="T320"/>
  <c r="T319"/>
  <c r="T318"/>
  <c r="T313"/>
  <c r="T312"/>
  <c r="T311"/>
  <c r="T310"/>
  <c r="S324"/>
  <c r="S323"/>
  <c r="S322"/>
  <c r="S321"/>
  <c r="S320"/>
  <c r="S319"/>
  <c r="S318"/>
  <c r="S317"/>
  <c r="S316"/>
  <c r="S315"/>
  <c r="S314"/>
  <c r="S313"/>
  <c r="S312"/>
  <c r="S311"/>
  <c r="S310"/>
  <c r="S309"/>
  <c r="S308"/>
  <c r="S307"/>
  <c r="S306"/>
  <c r="Q321"/>
  <c r="Q320"/>
  <c r="Q319"/>
  <c r="Q318"/>
  <c r="Q313"/>
  <c r="Q312"/>
  <c r="Q311"/>
  <c r="Q310"/>
  <c r="P324"/>
  <c r="P323"/>
  <c r="P322"/>
  <c r="P321"/>
  <c r="P320"/>
  <c r="P319"/>
  <c r="P318"/>
  <c r="P317"/>
  <c r="P316"/>
  <c r="P315"/>
  <c r="P314"/>
  <c r="P313"/>
  <c r="N321"/>
  <c r="N320"/>
  <c r="N319"/>
  <c r="N318"/>
  <c r="N313"/>
  <c r="N312"/>
  <c r="N311"/>
  <c r="N310"/>
  <c r="K321"/>
  <c r="K320"/>
  <c r="K319"/>
  <c r="K318"/>
  <c r="K313"/>
  <c r="K312"/>
  <c r="K311"/>
  <c r="K310"/>
  <c r="H321"/>
  <c r="H320"/>
  <c r="H319"/>
  <c r="H318"/>
  <c r="H313"/>
  <c r="H312"/>
  <c r="H311"/>
  <c r="H310"/>
  <c r="E321"/>
  <c r="E320"/>
  <c r="E319"/>
  <c r="E318"/>
  <c r="B321"/>
  <c r="B320"/>
  <c r="B319"/>
  <c r="B318"/>
  <c r="B313"/>
  <c r="B312"/>
  <c r="B311"/>
  <c r="B310"/>
  <c r="Y295" i="1"/>
  <c r="Y294"/>
  <c r="Y293"/>
  <c r="Y292"/>
  <c r="Y291"/>
  <c r="Y290"/>
  <c r="Y289"/>
  <c r="Y288"/>
  <c r="Y287"/>
  <c r="Y286"/>
  <c r="Y285"/>
  <c r="Y284"/>
  <c r="Y283"/>
  <c r="Y282"/>
  <c r="Y281"/>
  <c r="Y280"/>
  <c r="Y279"/>
  <c r="Y278"/>
  <c r="Y277"/>
  <c r="V295"/>
  <c r="V294"/>
  <c r="V293"/>
  <c r="V292"/>
  <c r="V291"/>
  <c r="V290"/>
  <c r="V289"/>
  <c r="V288"/>
  <c r="V287"/>
  <c r="V286"/>
  <c r="V285"/>
  <c r="V284"/>
  <c r="V283"/>
  <c r="V282"/>
  <c r="V281"/>
  <c r="V280"/>
  <c r="V279"/>
  <c r="V278"/>
  <c r="V277"/>
  <c r="S295"/>
  <c r="S294"/>
  <c r="S293"/>
  <c r="S292"/>
  <c r="S291"/>
  <c r="S290"/>
  <c r="S289"/>
  <c r="S288"/>
  <c r="S287"/>
  <c r="S286"/>
  <c r="S285"/>
  <c r="S284"/>
  <c r="S283"/>
  <c r="S282"/>
  <c r="S281"/>
  <c r="S280"/>
  <c r="S279"/>
  <c r="S278"/>
  <c r="S277"/>
  <c r="P295"/>
  <c r="P294"/>
  <c r="P293"/>
  <c r="P292"/>
  <c r="P291"/>
  <c r="P290"/>
  <c r="P289"/>
  <c r="P288"/>
  <c r="P287"/>
  <c r="P286"/>
  <c r="P285"/>
  <c r="P284"/>
  <c r="P283"/>
  <c r="P282"/>
  <c r="P281"/>
  <c r="P280"/>
  <c r="P279"/>
  <c r="P278"/>
  <c r="P277"/>
  <c r="M295"/>
  <c r="M294"/>
  <c r="M293"/>
  <c r="M292"/>
  <c r="M291"/>
  <c r="M290"/>
  <c r="M289"/>
  <c r="M288"/>
  <c r="M287"/>
  <c r="M286"/>
  <c r="M285"/>
  <c r="M284"/>
  <c r="M283"/>
  <c r="M282"/>
  <c r="M281"/>
  <c r="M280"/>
  <c r="M279"/>
  <c r="M278"/>
  <c r="M277"/>
  <c r="J295"/>
  <c r="J294"/>
  <c r="J293"/>
  <c r="J292"/>
  <c r="J291"/>
  <c r="J290"/>
  <c r="J289"/>
  <c r="J288"/>
  <c r="J287"/>
  <c r="J286"/>
  <c r="J285"/>
  <c r="J284"/>
  <c r="J283"/>
  <c r="J282"/>
  <c r="J281"/>
  <c r="J280"/>
  <c r="J279"/>
  <c r="J278"/>
  <c r="J277"/>
  <c r="G295"/>
  <c r="G294"/>
  <c r="G293"/>
  <c r="G292"/>
  <c r="G291"/>
  <c r="G290"/>
  <c r="G289"/>
  <c r="G288"/>
  <c r="G287"/>
  <c r="G286"/>
  <c r="G285"/>
  <c r="G284"/>
  <c r="G283"/>
  <c r="G282"/>
  <c r="G281"/>
  <c r="G280"/>
  <c r="G279"/>
  <c r="G278"/>
  <c r="G277"/>
  <c r="D295"/>
  <c r="D294"/>
  <c r="D293"/>
  <c r="D292"/>
  <c r="D291"/>
  <c r="D290"/>
  <c r="D289"/>
  <c r="D288"/>
  <c r="D287"/>
  <c r="D286"/>
  <c r="D285"/>
  <c r="D284"/>
  <c r="D283"/>
  <c r="D282"/>
  <c r="D281"/>
  <c r="D280"/>
  <c r="D279"/>
  <c r="D278"/>
  <c r="D277"/>
  <c r="W292"/>
  <c r="T292"/>
  <c r="Q292"/>
  <c r="N292"/>
  <c r="K292"/>
  <c r="H292"/>
  <c r="E292"/>
  <c r="B292"/>
  <c r="W291"/>
  <c r="T291"/>
  <c r="Q291"/>
  <c r="N291"/>
  <c r="K291"/>
  <c r="H291"/>
  <c r="E291"/>
  <c r="B291"/>
  <c r="W290"/>
  <c r="T290"/>
  <c r="Q290"/>
  <c r="N290"/>
  <c r="K290"/>
  <c r="H290"/>
  <c r="E290"/>
  <c r="B290"/>
  <c r="W289"/>
  <c r="T289"/>
  <c r="Q289"/>
  <c r="N289"/>
  <c r="K289"/>
  <c r="H289"/>
  <c r="E289"/>
  <c r="W284"/>
  <c r="T284"/>
  <c r="Q284"/>
  <c r="N284"/>
  <c r="K284"/>
  <c r="H284"/>
  <c r="E284"/>
  <c r="B284"/>
  <c r="W283"/>
  <c r="T283"/>
  <c r="Q283"/>
  <c r="N283"/>
  <c r="K283"/>
  <c r="H283"/>
  <c r="E283"/>
  <c r="B283"/>
  <c r="W282"/>
  <c r="T282"/>
  <c r="Q282"/>
  <c r="N282"/>
  <c r="K282"/>
  <c r="H282"/>
  <c r="E282"/>
  <c r="B282"/>
  <c r="W281"/>
  <c r="T281"/>
  <c r="Q281"/>
  <c r="N281"/>
  <c r="K281"/>
  <c r="H281"/>
  <c r="E281"/>
  <c r="B323" l="1"/>
  <c r="B322"/>
  <c r="B321"/>
  <c r="B320"/>
  <c r="B315"/>
  <c r="B314"/>
  <c r="B313"/>
  <c r="B312"/>
  <c r="J326"/>
  <c r="G326"/>
  <c r="D326"/>
  <c r="J325"/>
  <c r="G325"/>
  <c r="D325"/>
  <c r="J324"/>
  <c r="G324"/>
  <c r="D323"/>
  <c r="E323"/>
  <c r="J323"/>
  <c r="J321"/>
  <c r="J322"/>
  <c r="H322"/>
  <c r="G322"/>
  <c r="E322"/>
  <c r="D322"/>
  <c r="H321"/>
  <c r="G321"/>
  <c r="E321"/>
  <c r="D321"/>
  <c r="J320"/>
  <c r="H320"/>
  <c r="G320"/>
  <c r="E320"/>
  <c r="D320"/>
  <c r="J315"/>
  <c r="H315"/>
  <c r="G315"/>
  <c r="E315"/>
  <c r="D315"/>
  <c r="J314"/>
  <c r="H314"/>
  <c r="G314"/>
  <c r="E314"/>
  <c r="D314"/>
  <c r="J313"/>
  <c r="H313"/>
  <c r="G313"/>
  <c r="E313"/>
  <c r="D313"/>
  <c r="J312"/>
  <c r="H312"/>
  <c r="G312"/>
  <c r="E312"/>
  <c r="D312"/>
  <c r="H323"/>
  <c r="D311"/>
  <c r="D310"/>
  <c r="D309"/>
  <c r="D308"/>
  <c r="J311" l="1"/>
  <c r="G311"/>
  <c r="J310"/>
  <c r="G310"/>
  <c r="J309"/>
  <c r="J308"/>
  <c r="G308"/>
  <c r="G309"/>
  <c r="V342" l="1"/>
  <c r="T342"/>
  <c r="R342"/>
  <c r="P342"/>
  <c r="N342"/>
  <c r="L342"/>
  <c r="J342"/>
  <c r="H342"/>
  <c r="F342"/>
  <c r="D342"/>
  <c r="B342"/>
  <c r="Q371"/>
  <c r="O371"/>
  <c r="M371"/>
  <c r="K371"/>
  <c r="I371"/>
  <c r="G371"/>
  <c r="E371"/>
  <c r="C371"/>
  <c r="F128"/>
  <c r="E128"/>
  <c r="I128"/>
  <c r="H128"/>
  <c r="B128"/>
  <c r="W437"/>
  <c r="U437"/>
  <c r="S437"/>
  <c r="Q437"/>
  <c r="O437"/>
  <c r="M437"/>
  <c r="K437"/>
  <c r="I437"/>
  <c r="G437"/>
  <c r="E437"/>
  <c r="C437"/>
  <c r="J319"/>
  <c r="G319"/>
  <c r="D319"/>
  <c r="J317"/>
  <c r="G317"/>
  <c r="D317"/>
  <c r="J316"/>
  <c r="G316"/>
  <c r="D316"/>
  <c r="W234"/>
  <c r="U234"/>
  <c r="S234"/>
  <c r="Q234"/>
  <c r="O234"/>
  <c r="M234"/>
  <c r="K234"/>
  <c r="I234"/>
  <c r="W211"/>
  <c r="U211"/>
  <c r="S211"/>
  <c r="Q211"/>
  <c r="O211"/>
  <c r="M211"/>
  <c r="K211"/>
  <c r="I211"/>
  <c r="G211"/>
  <c r="E211"/>
  <c r="C211"/>
  <c r="W196"/>
  <c r="U196"/>
  <c r="S196"/>
  <c r="Q196"/>
  <c r="O196"/>
  <c r="M196"/>
  <c r="K196"/>
  <c r="I196"/>
  <c r="G196"/>
  <c r="E196"/>
  <c r="C196"/>
  <c r="C399" i="2"/>
  <c r="Q399"/>
  <c r="O399"/>
  <c r="M399"/>
  <c r="K399"/>
  <c r="I399"/>
  <c r="G399"/>
  <c r="E399"/>
  <c r="W290" l="1"/>
  <c r="W289"/>
  <c r="U290"/>
  <c r="U289"/>
  <c r="S290"/>
  <c r="S289"/>
  <c r="Q290"/>
  <c r="Q289"/>
  <c r="O290"/>
  <c r="O289"/>
  <c r="M290"/>
  <c r="M289"/>
  <c r="K290"/>
  <c r="K289"/>
  <c r="I290"/>
  <c r="I289"/>
  <c r="G290"/>
  <c r="G289"/>
  <c r="E290"/>
  <c r="E289"/>
  <c r="C290"/>
  <c r="C289"/>
  <c r="W239"/>
  <c r="U239"/>
  <c r="S239"/>
  <c r="Q239"/>
  <c r="O239"/>
  <c r="M239"/>
  <c r="K239"/>
  <c r="I239"/>
  <c r="G239"/>
  <c r="E239"/>
  <c r="C239"/>
  <c r="W225"/>
  <c r="U225"/>
  <c r="S225"/>
  <c r="Q225"/>
  <c r="O225"/>
  <c r="M225"/>
  <c r="K225"/>
  <c r="I225"/>
  <c r="G225"/>
  <c r="E225"/>
  <c r="C225"/>
  <c r="C226"/>
  <c r="W59"/>
  <c r="V59"/>
  <c r="U59"/>
  <c r="T59"/>
  <c r="S59"/>
  <c r="R59"/>
  <c r="Q59"/>
  <c r="P59"/>
  <c r="O59"/>
  <c r="N59"/>
  <c r="M59"/>
  <c r="W58"/>
  <c r="V58"/>
  <c r="U58"/>
  <c r="T58"/>
  <c r="S58"/>
  <c r="R58"/>
  <c r="Q58"/>
  <c r="P58"/>
  <c r="O58"/>
  <c r="N58"/>
  <c r="C128" i="1"/>
  <c r="I127"/>
  <c r="H127"/>
  <c r="J127" s="1"/>
  <c r="I365" s="1"/>
  <c r="F127"/>
  <c r="E127"/>
  <c r="G127" s="1"/>
  <c r="H365" s="1"/>
  <c r="C127"/>
  <c r="B127"/>
  <c r="D127" s="1"/>
  <c r="G365" s="1"/>
  <c r="J126"/>
  <c r="G126"/>
  <c r="D126"/>
  <c r="W358"/>
  <c r="V358"/>
  <c r="U358"/>
  <c r="T358"/>
  <c r="S358"/>
  <c r="R358"/>
  <c r="Q358"/>
  <c r="P358"/>
  <c r="O358"/>
  <c r="N358"/>
  <c r="M358"/>
  <c r="L358"/>
  <c r="K358"/>
  <c r="J358"/>
  <c r="I358"/>
  <c r="H358"/>
  <c r="G358"/>
  <c r="F358"/>
  <c r="E358"/>
  <c r="D358"/>
  <c r="C358"/>
  <c r="B358"/>
  <c r="W262"/>
  <c r="W261"/>
  <c r="U262"/>
  <c r="U261"/>
  <c r="S262"/>
  <c r="S261"/>
  <c r="Q262"/>
  <c r="Q261"/>
  <c r="O262"/>
  <c r="O261"/>
  <c r="M262"/>
  <c r="M261"/>
  <c r="K262"/>
  <c r="K261"/>
  <c r="I262"/>
  <c r="I261"/>
  <c r="G262"/>
  <c r="G261"/>
  <c r="E262"/>
  <c r="E261"/>
  <c r="C262"/>
  <c r="C261"/>
  <c r="W233"/>
  <c r="U233"/>
  <c r="S233"/>
  <c r="Q233"/>
  <c r="O233"/>
  <c r="M233"/>
  <c r="K233"/>
  <c r="I233"/>
  <c r="G233"/>
  <c r="E233"/>
  <c r="W235"/>
  <c r="U235"/>
  <c r="S235"/>
  <c r="Q235"/>
  <c r="O235"/>
  <c r="M235"/>
  <c r="K235"/>
  <c r="I235"/>
  <c r="G235"/>
  <c r="E235"/>
  <c r="C235"/>
  <c r="G234"/>
  <c r="E234"/>
  <c r="C234"/>
  <c r="B167"/>
  <c r="B163"/>
  <c r="W162"/>
  <c r="V162"/>
  <c r="U162"/>
  <c r="T162"/>
  <c r="R162"/>
  <c r="Q162"/>
  <c r="O162"/>
  <c r="N162"/>
  <c r="L162"/>
  <c r="K162"/>
  <c r="I162"/>
  <c r="H162"/>
  <c r="F162"/>
  <c r="E162"/>
  <c r="C162"/>
  <c r="B162"/>
  <c r="J157"/>
  <c r="G157"/>
  <c r="D157"/>
  <c r="J156"/>
  <c r="G156"/>
  <c r="D156"/>
  <c r="J155"/>
  <c r="G155"/>
  <c r="D155"/>
  <c r="J154"/>
  <c r="J183" s="1"/>
  <c r="G154"/>
  <c r="D154"/>
  <c r="J153"/>
  <c r="G153"/>
  <c r="D153"/>
  <c r="J152"/>
  <c r="G152"/>
  <c r="D152"/>
  <c r="I151"/>
  <c r="H151"/>
  <c r="F151"/>
  <c r="E151"/>
  <c r="C151"/>
  <c r="B151"/>
  <c r="J150"/>
  <c r="G150"/>
  <c r="D150"/>
  <c r="J149"/>
  <c r="G149"/>
  <c r="D149"/>
  <c r="J148"/>
  <c r="G148"/>
  <c r="D148"/>
  <c r="Y143"/>
  <c r="X143"/>
  <c r="S143"/>
  <c r="P143"/>
  <c r="M143"/>
  <c r="J143"/>
  <c r="G143"/>
  <c r="D143"/>
  <c r="Y142"/>
  <c r="X142"/>
  <c r="S142"/>
  <c r="P142"/>
  <c r="M142"/>
  <c r="J142"/>
  <c r="G142"/>
  <c r="D142"/>
  <c r="Y141"/>
  <c r="X141"/>
  <c r="S141"/>
  <c r="P141"/>
  <c r="M141"/>
  <c r="J141"/>
  <c r="G141"/>
  <c r="D141"/>
  <c r="D140"/>
  <c r="Y140"/>
  <c r="X140"/>
  <c r="S140"/>
  <c r="P140"/>
  <c r="M140"/>
  <c r="J140"/>
  <c r="G140"/>
  <c r="Y139"/>
  <c r="X139"/>
  <c r="S139"/>
  <c r="P139"/>
  <c r="M139"/>
  <c r="J139"/>
  <c r="G139"/>
  <c r="D139"/>
  <c r="Y138"/>
  <c r="X138"/>
  <c r="S138"/>
  <c r="P138"/>
  <c r="M138"/>
  <c r="J138"/>
  <c r="G138"/>
  <c r="D138"/>
  <c r="W137"/>
  <c r="V137"/>
  <c r="U137"/>
  <c r="T137"/>
  <c r="R137"/>
  <c r="Q137"/>
  <c r="O137"/>
  <c r="N137"/>
  <c r="L137"/>
  <c r="K137"/>
  <c r="I137"/>
  <c r="H137"/>
  <c r="F137"/>
  <c r="E137"/>
  <c r="C137"/>
  <c r="B137"/>
  <c r="B165" s="1"/>
  <c r="Y136"/>
  <c r="Y164" s="1"/>
  <c r="X136"/>
  <c r="S136"/>
  <c r="P136"/>
  <c r="M136"/>
  <c r="J136"/>
  <c r="G136"/>
  <c r="D136"/>
  <c r="Y135"/>
  <c r="X135"/>
  <c r="S135"/>
  <c r="P135"/>
  <c r="P163" s="1"/>
  <c r="J135"/>
  <c r="G135"/>
  <c r="D135"/>
  <c r="Y134"/>
  <c r="X134"/>
  <c r="X162" s="1"/>
  <c r="S134"/>
  <c r="S162" s="1"/>
  <c r="P134"/>
  <c r="P162" s="1"/>
  <c r="M134"/>
  <c r="M162" s="1"/>
  <c r="J134"/>
  <c r="J162" s="1"/>
  <c r="G134"/>
  <c r="G162" s="1"/>
  <c r="D134"/>
  <c r="D162" s="1"/>
  <c r="J125"/>
  <c r="J128" s="1"/>
  <c r="G125"/>
  <c r="G128" s="1"/>
  <c r="D125"/>
  <c r="D128" s="1"/>
  <c r="R118"/>
  <c r="Q118"/>
  <c r="O118"/>
  <c r="N118"/>
  <c r="L118"/>
  <c r="K118"/>
  <c r="I118"/>
  <c r="H118"/>
  <c r="F118"/>
  <c r="E118"/>
  <c r="C118"/>
  <c r="B118"/>
  <c r="W117"/>
  <c r="W118" s="1"/>
  <c r="V117"/>
  <c r="V118" s="1"/>
  <c r="U117"/>
  <c r="U118" s="1"/>
  <c r="T117"/>
  <c r="T118" s="1"/>
  <c r="R117"/>
  <c r="Q117"/>
  <c r="S117" s="1"/>
  <c r="D365" s="1"/>
  <c r="O117"/>
  <c r="N117"/>
  <c r="P117" s="1"/>
  <c r="C365" s="1"/>
  <c r="L117"/>
  <c r="K117"/>
  <c r="M117" s="1"/>
  <c r="B365" s="1"/>
  <c r="I117"/>
  <c r="H117"/>
  <c r="J117" s="1"/>
  <c r="F117"/>
  <c r="E117"/>
  <c r="G117" s="1"/>
  <c r="C117"/>
  <c r="B117"/>
  <c r="D117" s="1"/>
  <c r="Y116"/>
  <c r="X116"/>
  <c r="S116"/>
  <c r="P116"/>
  <c r="M116"/>
  <c r="J116"/>
  <c r="G116"/>
  <c r="D116"/>
  <c r="Y115"/>
  <c r="X115"/>
  <c r="S115"/>
  <c r="S118" s="1"/>
  <c r="P115"/>
  <c r="P118" s="1"/>
  <c r="M115"/>
  <c r="M118" s="1"/>
  <c r="J115"/>
  <c r="J118" s="1"/>
  <c r="G115"/>
  <c r="G118" s="1"/>
  <c r="D115"/>
  <c r="D118" s="1"/>
  <c r="I98"/>
  <c r="B98"/>
  <c r="B53"/>
  <c r="V214"/>
  <c r="W212" s="1"/>
  <c r="T214"/>
  <c r="R214"/>
  <c r="S212" s="1"/>
  <c r="N214"/>
  <c r="L214"/>
  <c r="M213" s="1"/>
  <c r="J214"/>
  <c r="H214"/>
  <c r="I212" s="1"/>
  <c r="F214"/>
  <c r="W213"/>
  <c r="U213"/>
  <c r="S213"/>
  <c r="U212"/>
  <c r="O212"/>
  <c r="K212"/>
  <c r="I213" l="1"/>
  <c r="M212"/>
  <c r="S137"/>
  <c r="Y137"/>
  <c r="G137"/>
  <c r="G151"/>
  <c r="D151"/>
  <c r="J151"/>
  <c r="G213"/>
  <c r="K213"/>
  <c r="O213"/>
  <c r="Y117"/>
  <c r="F365" s="1"/>
  <c r="D137"/>
  <c r="J137"/>
  <c r="P137"/>
  <c r="X137"/>
  <c r="X117"/>
  <c r="E365" s="1"/>
  <c r="Q198"/>
  <c r="W197"/>
  <c r="S197"/>
  <c r="Q197"/>
  <c r="U194"/>
  <c r="W195"/>
  <c r="U195"/>
  <c r="S195"/>
  <c r="Q195"/>
  <c r="O195"/>
  <c r="W194"/>
  <c r="S194"/>
  <c r="Q194"/>
  <c r="O194"/>
  <c r="W193"/>
  <c r="U193"/>
  <c r="S193"/>
  <c r="Q193"/>
  <c r="O193"/>
  <c r="M193"/>
  <c r="K193"/>
  <c r="I193"/>
  <c r="G193"/>
  <c r="E193"/>
  <c r="C193"/>
  <c r="J184"/>
  <c r="I184"/>
  <c r="I183"/>
  <c r="H184"/>
  <c r="H183"/>
  <c r="G184"/>
  <c r="G183"/>
  <c r="F183"/>
  <c r="F184"/>
  <c r="E184"/>
  <c r="E183"/>
  <c r="D184"/>
  <c r="D183"/>
  <c r="C183"/>
  <c r="C184"/>
  <c r="Y169"/>
  <c r="Y168"/>
  <c r="X169"/>
  <c r="X168"/>
  <c r="W169"/>
  <c r="W168"/>
  <c r="V169"/>
  <c r="V168"/>
  <c r="U171"/>
  <c r="U169"/>
  <c r="U168"/>
  <c r="T169"/>
  <c r="T168"/>
  <c r="S169"/>
  <c r="S168"/>
  <c r="R168"/>
  <c r="R169"/>
  <c r="Q169"/>
  <c r="Q168"/>
  <c r="P169"/>
  <c r="P168"/>
  <c r="O169"/>
  <c r="O168"/>
  <c r="N169"/>
  <c r="N168"/>
  <c r="M169"/>
  <c r="M168"/>
  <c r="L169"/>
  <c r="L168"/>
  <c r="K169"/>
  <c r="K168"/>
  <c r="J169"/>
  <c r="J168"/>
  <c r="I169"/>
  <c r="I168"/>
  <c r="H169"/>
  <c r="H168"/>
  <c r="G169"/>
  <c r="G168"/>
  <c r="F169"/>
  <c r="F168"/>
  <c r="E169"/>
  <c r="E168"/>
  <c r="D169"/>
  <c r="D168"/>
  <c r="C168"/>
  <c r="C169"/>
  <c r="Y118" l="1"/>
  <c r="X118"/>
  <c r="C224" i="3"/>
  <c r="E223"/>
  <c r="C223"/>
  <c r="E222" l="1"/>
  <c r="C222"/>
  <c r="C220"/>
  <c r="E220"/>
  <c r="E221"/>
  <c r="C221"/>
  <c r="C200"/>
  <c r="B371" i="2"/>
  <c r="L136" l="1"/>
  <c r="K136"/>
  <c r="J136"/>
  <c r="I136"/>
  <c r="H136"/>
  <c r="G136"/>
  <c r="F136"/>
  <c r="E136"/>
  <c r="D136"/>
  <c r="C136"/>
  <c r="B136"/>
  <c r="W121"/>
  <c r="V121"/>
  <c r="U121"/>
  <c r="T121"/>
  <c r="S121"/>
  <c r="R121"/>
  <c r="Q121"/>
  <c r="P121"/>
  <c r="O121"/>
  <c r="N121"/>
  <c r="M121"/>
  <c r="L121"/>
  <c r="K121"/>
  <c r="J121"/>
  <c r="I121"/>
  <c r="H121"/>
  <c r="G121"/>
  <c r="F121"/>
  <c r="E121"/>
  <c r="D121"/>
  <c r="C121"/>
  <c r="B121"/>
  <c r="W83" i="1"/>
  <c r="V83"/>
  <c r="U83"/>
  <c r="T83"/>
  <c r="S83"/>
  <c r="R83"/>
  <c r="Q83"/>
  <c r="P83"/>
  <c r="O83"/>
  <c r="N83"/>
  <c r="M83"/>
  <c r="L83"/>
  <c r="K83"/>
  <c r="J83"/>
  <c r="I83"/>
  <c r="H83"/>
  <c r="G83"/>
  <c r="F83"/>
  <c r="E83"/>
  <c r="D83"/>
  <c r="C83"/>
  <c r="B83"/>
  <c r="L98"/>
  <c r="K98"/>
  <c r="J98"/>
  <c r="H98"/>
  <c r="G98"/>
  <c r="F98"/>
  <c r="E98"/>
  <c r="D98"/>
  <c r="C98"/>
  <c r="R417" l="1"/>
  <c r="S417"/>
  <c r="R418"/>
  <c r="S418"/>
  <c r="R419"/>
  <c r="S419"/>
  <c r="L417"/>
  <c r="M417"/>
  <c r="N417"/>
  <c r="L418"/>
  <c r="M418"/>
  <c r="N418"/>
  <c r="L419"/>
  <c r="M419"/>
  <c r="N419"/>
  <c r="F417"/>
  <c r="G417"/>
  <c r="H417"/>
  <c r="F418"/>
  <c r="G418"/>
  <c r="H418"/>
  <c r="F419"/>
  <c r="G419"/>
  <c r="H419"/>
  <c r="B417"/>
  <c r="B418"/>
  <c r="B419"/>
  <c r="X405"/>
  <c r="Y405"/>
  <c r="X406"/>
  <c r="Y406"/>
  <c r="X407"/>
  <c r="Y407"/>
  <c r="R405"/>
  <c r="S405"/>
  <c r="T405"/>
  <c r="R406"/>
  <c r="S406"/>
  <c r="T406"/>
  <c r="R407"/>
  <c r="S407"/>
  <c r="T407"/>
  <c r="L405"/>
  <c r="M405"/>
  <c r="N405"/>
  <c r="L406"/>
  <c r="M406"/>
  <c r="N406"/>
  <c r="L407"/>
  <c r="M407"/>
  <c r="N407"/>
  <c r="F405"/>
  <c r="G405"/>
  <c r="H405"/>
  <c r="F406"/>
  <c r="G406"/>
  <c r="H406"/>
  <c r="F407"/>
  <c r="G407"/>
  <c r="H407"/>
  <c r="B405"/>
  <c r="B406"/>
  <c r="B407"/>
  <c r="X392"/>
  <c r="Y392"/>
  <c r="X393"/>
  <c r="Y393"/>
  <c r="X394"/>
  <c r="Y394"/>
  <c r="R392"/>
  <c r="S392"/>
  <c r="T392"/>
  <c r="R393"/>
  <c r="S393"/>
  <c r="T393"/>
  <c r="R394"/>
  <c r="S394"/>
  <c r="T394"/>
  <c r="L392"/>
  <c r="M392"/>
  <c r="N392"/>
  <c r="L393"/>
  <c r="M393"/>
  <c r="N393"/>
  <c r="L394"/>
  <c r="M394"/>
  <c r="N394"/>
  <c r="F392"/>
  <c r="G392"/>
  <c r="H392"/>
  <c r="F393"/>
  <c r="G393"/>
  <c r="H393"/>
  <c r="F394"/>
  <c r="G394"/>
  <c r="H394"/>
  <c r="B392"/>
  <c r="B393"/>
  <c r="B394"/>
  <c r="X425" i="2" l="1"/>
  <c r="Y425"/>
  <c r="X426"/>
  <c r="Y426"/>
  <c r="R425"/>
  <c r="S425"/>
  <c r="T425"/>
  <c r="R426"/>
  <c r="S426"/>
  <c r="T426"/>
  <c r="L425"/>
  <c r="M425"/>
  <c r="N425"/>
  <c r="L426"/>
  <c r="M426"/>
  <c r="N426"/>
  <c r="F425"/>
  <c r="G425"/>
  <c r="H425"/>
  <c r="F426"/>
  <c r="G426"/>
  <c r="H426"/>
  <c r="B425"/>
  <c r="B426"/>
  <c r="R436"/>
  <c r="S436"/>
  <c r="R437"/>
  <c r="S437"/>
  <c r="L436"/>
  <c r="M436"/>
  <c r="N436"/>
  <c r="L437"/>
  <c r="M437"/>
  <c r="N437"/>
  <c r="F436"/>
  <c r="G436"/>
  <c r="H436"/>
  <c r="F437"/>
  <c r="G437"/>
  <c r="H437"/>
  <c r="B436"/>
  <c r="B437"/>
  <c r="X413"/>
  <c r="Y413"/>
  <c r="X414"/>
  <c r="Y414"/>
  <c r="R413"/>
  <c r="S413"/>
  <c r="T413"/>
  <c r="R414"/>
  <c r="S414"/>
  <c r="T414"/>
  <c r="L413"/>
  <c r="M413"/>
  <c r="N413"/>
  <c r="L414"/>
  <c r="M414"/>
  <c r="N414"/>
  <c r="B419"/>
  <c r="H413"/>
  <c r="H414"/>
  <c r="G413"/>
  <c r="G414"/>
  <c r="F413"/>
  <c r="F414"/>
  <c r="B413"/>
  <c r="B414"/>
  <c r="B407"/>
  <c r="E225" i="3" l="1"/>
  <c r="C225"/>
  <c r="S203"/>
  <c r="Q203"/>
  <c r="O203"/>
  <c r="M203"/>
  <c r="K203"/>
  <c r="I203"/>
  <c r="G203"/>
  <c r="E203"/>
  <c r="C203"/>
  <c r="V242" i="2" l="1"/>
  <c r="W240" s="1"/>
  <c r="T242"/>
  <c r="U241" s="1"/>
  <c r="R242"/>
  <c r="P242"/>
  <c r="Q240" s="1"/>
  <c r="N242"/>
  <c r="O240" s="1"/>
  <c r="L242"/>
  <c r="M241" s="1"/>
  <c r="J242"/>
  <c r="H242"/>
  <c r="F242"/>
  <c r="G241" s="1"/>
  <c r="P214" i="1"/>
  <c r="Q213" l="1"/>
  <c r="Q212"/>
  <c r="G240" i="2"/>
  <c r="G212" i="1"/>
  <c r="O241" i="2"/>
  <c r="W241"/>
  <c r="K240"/>
  <c r="S240"/>
  <c r="I241"/>
  <c r="Q241"/>
  <c r="M240"/>
  <c r="U240"/>
  <c r="K241"/>
  <c r="S241"/>
  <c r="I240"/>
  <c r="E224" i="3" l="1"/>
  <c r="S202"/>
  <c r="Q202"/>
  <c r="O202"/>
  <c r="M202"/>
  <c r="K202"/>
  <c r="I202"/>
  <c r="G202"/>
  <c r="E202"/>
  <c r="C202"/>
  <c r="C266" i="2" l="1"/>
  <c r="E266"/>
  <c r="W266"/>
  <c r="U266"/>
  <c r="S266"/>
  <c r="Q266"/>
  <c r="O266"/>
  <c r="M266"/>
  <c r="G266"/>
  <c r="I266"/>
  <c r="K266"/>
  <c r="B226" i="1"/>
  <c r="W237"/>
  <c r="U237"/>
  <c r="S237"/>
  <c r="Q237"/>
  <c r="O237"/>
  <c r="M237"/>
  <c r="K237"/>
  <c r="I237"/>
  <c r="G237"/>
  <c r="E237"/>
  <c r="C237"/>
  <c r="W260"/>
  <c r="W259"/>
  <c r="U260"/>
  <c r="U259"/>
  <c r="S260"/>
  <c r="S259"/>
  <c r="Q260"/>
  <c r="Q259"/>
  <c r="O260"/>
  <c r="M260"/>
  <c r="O259"/>
  <c r="M259"/>
  <c r="J459"/>
  <c r="Y444"/>
  <c r="J444"/>
  <c r="G445"/>
  <c r="G444"/>
  <c r="W223" i="2" l="1"/>
  <c r="U223"/>
  <c r="S223"/>
  <c r="Q223"/>
  <c r="O223"/>
  <c r="W224"/>
  <c r="U224"/>
  <c r="S224"/>
  <c r="Q224"/>
  <c r="O224"/>
  <c r="C370" l="1"/>
  <c r="C369"/>
  <c r="C368"/>
  <c r="E370"/>
  <c r="E369"/>
  <c r="E368"/>
  <c r="G370"/>
  <c r="G369"/>
  <c r="G368"/>
  <c r="I370"/>
  <c r="I369"/>
  <c r="I368"/>
  <c r="K370"/>
  <c r="K369"/>
  <c r="K368"/>
  <c r="M370"/>
  <c r="M369"/>
  <c r="M368"/>
  <c r="O370"/>
  <c r="O369"/>
  <c r="O368"/>
  <c r="Q370"/>
  <c r="Q369"/>
  <c r="Q368"/>
  <c r="S370"/>
  <c r="S369"/>
  <c r="S368"/>
  <c r="U370"/>
  <c r="U369"/>
  <c r="U368"/>
  <c r="W370"/>
  <c r="W369"/>
  <c r="W368"/>
  <c r="J464" i="1"/>
  <c r="J463"/>
  <c r="J462"/>
  <c r="J461"/>
  <c r="J460"/>
  <c r="G464"/>
  <c r="G463"/>
  <c r="G462"/>
  <c r="G461"/>
  <c r="G460"/>
  <c r="G459"/>
  <c r="D464"/>
  <c r="D463"/>
  <c r="D462"/>
  <c r="D461"/>
  <c r="D460"/>
  <c r="D459"/>
  <c r="Y449"/>
  <c r="Y448"/>
  <c r="Y447"/>
  <c r="Y446"/>
  <c r="Y445"/>
  <c r="V449"/>
  <c r="V448"/>
  <c r="V447"/>
  <c r="V446"/>
  <c r="V445"/>
  <c r="V444"/>
  <c r="S449"/>
  <c r="S448"/>
  <c r="S447"/>
  <c r="S446"/>
  <c r="S445"/>
  <c r="S444"/>
  <c r="P449"/>
  <c r="P448"/>
  <c r="P447"/>
  <c r="P446"/>
  <c r="P445"/>
  <c r="P444"/>
  <c r="M449"/>
  <c r="M448"/>
  <c r="M447"/>
  <c r="M446"/>
  <c r="M445"/>
  <c r="M444"/>
  <c r="J449"/>
  <c r="J448"/>
  <c r="J447"/>
  <c r="J446"/>
  <c r="J445"/>
  <c r="D444"/>
  <c r="G449"/>
  <c r="G448"/>
  <c r="G447"/>
  <c r="G446"/>
  <c r="D445"/>
  <c r="D446"/>
  <c r="D447"/>
  <c r="D448"/>
  <c r="D449"/>
  <c r="G185" i="3" l="1"/>
  <c r="G184"/>
  <c r="G183"/>
  <c r="E185"/>
  <c r="E184"/>
  <c r="E183"/>
  <c r="E181"/>
  <c r="E180"/>
  <c r="E179"/>
  <c r="C185"/>
  <c r="C184"/>
  <c r="C183"/>
  <c r="C181"/>
  <c r="C180"/>
  <c r="C179"/>
  <c r="C277" i="2"/>
  <c r="C282"/>
  <c r="W185" i="3"/>
  <c r="Q185"/>
  <c r="O185"/>
  <c r="M185"/>
  <c r="K185"/>
  <c r="I185"/>
  <c r="W184"/>
  <c r="U184"/>
  <c r="S184"/>
  <c r="Q184"/>
  <c r="O184"/>
  <c r="M184"/>
  <c r="K184"/>
  <c r="I184"/>
  <c r="W183"/>
  <c r="U183"/>
  <c r="S183"/>
  <c r="Q183"/>
  <c r="R185" s="1"/>
  <c r="S185" s="1"/>
  <c r="O183"/>
  <c r="M183"/>
  <c r="K183"/>
  <c r="I183"/>
  <c r="W181"/>
  <c r="Q181"/>
  <c r="O181"/>
  <c r="M181"/>
  <c r="K181"/>
  <c r="I181"/>
  <c r="G181"/>
  <c r="W180"/>
  <c r="U180"/>
  <c r="S180"/>
  <c r="Q180"/>
  <c r="O180"/>
  <c r="M180"/>
  <c r="K180"/>
  <c r="I180"/>
  <c r="G180"/>
  <c r="W179"/>
  <c r="U179"/>
  <c r="S179"/>
  <c r="Q179"/>
  <c r="O179"/>
  <c r="M179"/>
  <c r="K179"/>
  <c r="I179"/>
  <c r="G179"/>
  <c r="R181" l="1"/>
  <c r="S181" s="1"/>
  <c r="T181" s="1"/>
  <c r="U181" s="1"/>
  <c r="T185"/>
  <c r="U185" s="1"/>
  <c r="F371" i="2"/>
  <c r="H371"/>
  <c r="J371"/>
  <c r="L371"/>
  <c r="N371"/>
  <c r="P371"/>
  <c r="R371"/>
  <c r="T371"/>
  <c r="V371"/>
  <c r="D371"/>
  <c r="J233"/>
  <c r="H233"/>
  <c r="I231" l="1"/>
  <c r="I232"/>
  <c r="K232"/>
  <c r="K231"/>
  <c r="S260" i="3" l="1"/>
  <c r="S201"/>
  <c r="Q201"/>
  <c r="O201"/>
  <c r="M201"/>
  <c r="K201"/>
  <c r="I201"/>
  <c r="G201"/>
  <c r="E201"/>
  <c r="C201"/>
  <c r="S200"/>
  <c r="Q200"/>
  <c r="O200"/>
  <c r="M200"/>
  <c r="K200"/>
  <c r="I200"/>
  <c r="G200"/>
  <c r="E200"/>
  <c r="G198"/>
  <c r="E198"/>
  <c r="C198"/>
  <c r="S194"/>
  <c r="O168"/>
  <c r="N168"/>
  <c r="L168"/>
  <c r="K168"/>
  <c r="I168"/>
  <c r="H168"/>
  <c r="F168"/>
  <c r="E168"/>
  <c r="C168"/>
  <c r="B168"/>
  <c r="O167"/>
  <c r="N167"/>
  <c r="L167"/>
  <c r="K167"/>
  <c r="I167"/>
  <c r="H167"/>
  <c r="F167"/>
  <c r="E167"/>
  <c r="C167"/>
  <c r="B167"/>
  <c r="O166"/>
  <c r="N166"/>
  <c r="L166"/>
  <c r="K166"/>
  <c r="I166"/>
  <c r="H166"/>
  <c r="F166"/>
  <c r="E166"/>
  <c r="C166"/>
  <c r="B166"/>
  <c r="O162"/>
  <c r="N162"/>
  <c r="L162"/>
  <c r="K162"/>
  <c r="I162"/>
  <c r="H162"/>
  <c r="F162"/>
  <c r="E162"/>
  <c r="C162"/>
  <c r="R148"/>
  <c r="Q148"/>
  <c r="N435" i="2"/>
  <c r="N434"/>
  <c r="N433"/>
  <c r="N432"/>
  <c r="N431"/>
  <c r="N430"/>
  <c r="H435"/>
  <c r="H434"/>
  <c r="H433"/>
  <c r="H432"/>
  <c r="H431"/>
  <c r="H430"/>
  <c r="B435"/>
  <c r="B434"/>
  <c r="B433"/>
  <c r="B432"/>
  <c r="B431"/>
  <c r="B430"/>
  <c r="T424"/>
  <c r="T423"/>
  <c r="T422"/>
  <c r="T421"/>
  <c r="T420"/>
  <c r="T419"/>
  <c r="N424"/>
  <c r="N423"/>
  <c r="N422"/>
  <c r="N421"/>
  <c r="N420"/>
  <c r="N419"/>
  <c r="H424"/>
  <c r="H423"/>
  <c r="H422"/>
  <c r="H421"/>
  <c r="H420"/>
  <c r="H419"/>
  <c r="B424"/>
  <c r="B423"/>
  <c r="B422"/>
  <c r="B421"/>
  <c r="B420"/>
  <c r="T412"/>
  <c r="T411"/>
  <c r="T410"/>
  <c r="T409"/>
  <c r="T408"/>
  <c r="T407"/>
  <c r="N412"/>
  <c r="N411"/>
  <c r="N410"/>
  <c r="N409"/>
  <c r="N408"/>
  <c r="N407"/>
  <c r="H412"/>
  <c r="H411"/>
  <c r="H410"/>
  <c r="H409"/>
  <c r="H408"/>
  <c r="H407"/>
  <c r="B412"/>
  <c r="B411"/>
  <c r="B410"/>
  <c r="B409"/>
  <c r="B408"/>
  <c r="W292"/>
  <c r="U292"/>
  <c r="S292"/>
  <c r="W260"/>
  <c r="U260"/>
  <c r="S260"/>
  <c r="Q260"/>
  <c r="O260"/>
  <c r="M260"/>
  <c r="K260"/>
  <c r="I260"/>
  <c r="G260"/>
  <c r="E260"/>
  <c r="C260"/>
  <c r="U226" l="1"/>
  <c r="S226"/>
  <c r="Q226"/>
  <c r="O226"/>
  <c r="M226"/>
  <c r="K226"/>
  <c r="I226"/>
  <c r="G226"/>
  <c r="E226"/>
  <c r="C222"/>
  <c r="I208"/>
  <c r="H208"/>
  <c r="F208"/>
  <c r="E208"/>
  <c r="C208"/>
  <c r="I207"/>
  <c r="H207"/>
  <c r="F207"/>
  <c r="E207"/>
  <c r="C207"/>
  <c r="B208"/>
  <c r="B207"/>
  <c r="I206"/>
  <c r="H206"/>
  <c r="F206"/>
  <c r="E206"/>
  <c r="C206"/>
  <c r="X199"/>
  <c r="W199"/>
  <c r="U199"/>
  <c r="T199"/>
  <c r="R199"/>
  <c r="Q199"/>
  <c r="O199"/>
  <c r="N199"/>
  <c r="L199"/>
  <c r="K199"/>
  <c r="I199"/>
  <c r="H199"/>
  <c r="F199"/>
  <c r="E199"/>
  <c r="C199"/>
  <c r="B199"/>
  <c r="X197"/>
  <c r="W197"/>
  <c r="U197"/>
  <c r="T197"/>
  <c r="R197"/>
  <c r="Q197"/>
  <c r="O197"/>
  <c r="N197"/>
  <c r="L197"/>
  <c r="K197"/>
  <c r="I197"/>
  <c r="H197"/>
  <c r="F197"/>
  <c r="E197"/>
  <c r="C197"/>
  <c r="B197"/>
  <c r="X196"/>
  <c r="W196"/>
  <c r="U196"/>
  <c r="T196"/>
  <c r="R196"/>
  <c r="Q196"/>
  <c r="O196"/>
  <c r="N196"/>
  <c r="L196"/>
  <c r="K196"/>
  <c r="I196"/>
  <c r="H196"/>
  <c r="F196"/>
  <c r="E196"/>
  <c r="C196"/>
  <c r="V164"/>
  <c r="V163"/>
  <c r="V162"/>
  <c r="V171"/>
  <c r="V170"/>
  <c r="V169"/>
  <c r="V168"/>
  <c r="V167"/>
  <c r="V166"/>
  <c r="V196" l="1"/>
  <c r="L102"/>
  <c r="K102"/>
  <c r="J102"/>
  <c r="I102"/>
  <c r="N416" i="1" l="1"/>
  <c r="N415"/>
  <c r="N414"/>
  <c r="N413"/>
  <c r="N412"/>
  <c r="H416"/>
  <c r="H415"/>
  <c r="H414"/>
  <c r="H413"/>
  <c r="H412"/>
  <c r="B416"/>
  <c r="B415"/>
  <c r="B414"/>
  <c r="B413"/>
  <c r="B412"/>
  <c r="T404"/>
  <c r="T403"/>
  <c r="T402"/>
  <c r="T401"/>
  <c r="T400"/>
  <c r="N404"/>
  <c r="N403"/>
  <c r="N402"/>
  <c r="N401"/>
  <c r="N400"/>
  <c r="H404"/>
  <c r="H403"/>
  <c r="H402"/>
  <c r="H401"/>
  <c r="H400"/>
  <c r="B404"/>
  <c r="B403"/>
  <c r="B402"/>
  <c r="B401"/>
  <c r="B400"/>
  <c r="T391"/>
  <c r="T390"/>
  <c r="T389"/>
  <c r="T388"/>
  <c r="T387"/>
  <c r="N391"/>
  <c r="N390"/>
  <c r="N389"/>
  <c r="N388"/>
  <c r="N387"/>
  <c r="H391"/>
  <c r="H390"/>
  <c r="H389"/>
  <c r="H388"/>
  <c r="H387"/>
  <c r="B391"/>
  <c r="B390"/>
  <c r="B389"/>
  <c r="B388"/>
  <c r="B387"/>
  <c r="S270" l="1"/>
  <c r="M270"/>
  <c r="O270"/>
  <c r="Q270"/>
  <c r="W269"/>
  <c r="U269"/>
  <c r="E231"/>
  <c r="W231"/>
  <c r="U231"/>
  <c r="S231"/>
  <c r="Q231"/>
  <c r="O231"/>
  <c r="M231"/>
  <c r="K231"/>
  <c r="I231"/>
  <c r="G231"/>
  <c r="C231"/>
  <c r="W200" l="1"/>
  <c r="U200"/>
  <c r="S200"/>
  <c r="Q200"/>
  <c r="O200"/>
  <c r="M200"/>
  <c r="K200"/>
  <c r="I200"/>
  <c r="G200"/>
  <c r="E200"/>
  <c r="W199"/>
  <c r="U199"/>
  <c r="S199"/>
  <c r="Q199"/>
  <c r="O199"/>
  <c r="M199"/>
  <c r="K199"/>
  <c r="I199"/>
  <c r="G199"/>
  <c r="E199"/>
  <c r="W198"/>
  <c r="U198"/>
  <c r="S198"/>
  <c r="O198"/>
  <c r="M198"/>
  <c r="K198"/>
  <c r="I198"/>
  <c r="G198"/>
  <c r="E198"/>
  <c r="C230" i="2"/>
  <c r="C444" l="1"/>
  <c r="W251" i="1" l="1"/>
  <c r="U251"/>
  <c r="S251"/>
  <c r="Q251"/>
  <c r="O251"/>
  <c r="M251"/>
  <c r="K251"/>
  <c r="I251"/>
  <c r="G251"/>
  <c r="E251"/>
  <c r="C251"/>
  <c r="C249"/>
  <c r="I249"/>
  <c r="S414"/>
  <c r="R414"/>
  <c r="M414"/>
  <c r="L414"/>
  <c r="G414"/>
  <c r="F414"/>
  <c r="S413"/>
  <c r="R413"/>
  <c r="M413"/>
  <c r="L413"/>
  <c r="G413"/>
  <c r="F413"/>
  <c r="S412"/>
  <c r="R412"/>
  <c r="M412"/>
  <c r="L412"/>
  <c r="G412"/>
  <c r="F412"/>
  <c r="Y404"/>
  <c r="X404"/>
  <c r="S404"/>
  <c r="R404"/>
  <c r="M404"/>
  <c r="L404"/>
  <c r="G404"/>
  <c r="F404"/>
  <c r="Y403"/>
  <c r="X403"/>
  <c r="S403"/>
  <c r="R403"/>
  <c r="M403"/>
  <c r="L403"/>
  <c r="G403"/>
  <c r="F403"/>
  <c r="Y402"/>
  <c r="X402"/>
  <c r="S402"/>
  <c r="R402"/>
  <c r="M402"/>
  <c r="L402"/>
  <c r="G402"/>
  <c r="F402"/>
  <c r="Y401"/>
  <c r="X401"/>
  <c r="S401"/>
  <c r="R401"/>
  <c r="M401"/>
  <c r="L401"/>
  <c r="G401"/>
  <c r="F401"/>
  <c r="Y400"/>
  <c r="X400"/>
  <c r="S400"/>
  <c r="R400"/>
  <c r="M400"/>
  <c r="L400"/>
  <c r="G400"/>
  <c r="F400"/>
  <c r="Y391"/>
  <c r="X391"/>
  <c r="S391"/>
  <c r="R391"/>
  <c r="M391"/>
  <c r="L391"/>
  <c r="G391"/>
  <c r="F391"/>
  <c r="Y390"/>
  <c r="X390"/>
  <c r="S390"/>
  <c r="R390"/>
  <c r="M390"/>
  <c r="L390"/>
  <c r="G390"/>
  <c r="F390"/>
  <c r="Y389"/>
  <c r="X389"/>
  <c r="S389"/>
  <c r="R389"/>
  <c r="M389"/>
  <c r="L389"/>
  <c r="G389"/>
  <c r="F389"/>
  <c r="Y388"/>
  <c r="X388"/>
  <c r="S388"/>
  <c r="R388"/>
  <c r="M388"/>
  <c r="L388"/>
  <c r="G388"/>
  <c r="F388"/>
  <c r="Y387"/>
  <c r="X387"/>
  <c r="S387"/>
  <c r="R387"/>
  <c r="M387"/>
  <c r="L387"/>
  <c r="G387"/>
  <c r="F387"/>
  <c r="W341"/>
  <c r="U341"/>
  <c r="S341"/>
  <c r="Q341"/>
  <c r="O341"/>
  <c r="M341"/>
  <c r="K341"/>
  <c r="I341"/>
  <c r="G341"/>
  <c r="E341"/>
  <c r="C341"/>
  <c r="W340"/>
  <c r="U340"/>
  <c r="S340"/>
  <c r="Q340"/>
  <c r="O340"/>
  <c r="M340"/>
  <c r="K340"/>
  <c r="I340"/>
  <c r="G340"/>
  <c r="E340"/>
  <c r="C340"/>
  <c r="W339"/>
  <c r="U339"/>
  <c r="S339"/>
  <c r="Q339"/>
  <c r="O339"/>
  <c r="M339"/>
  <c r="K339"/>
  <c r="I339"/>
  <c r="G339"/>
  <c r="E339"/>
  <c r="C339"/>
  <c r="T226"/>
  <c r="R226"/>
  <c r="P226"/>
  <c r="N226"/>
  <c r="L226"/>
  <c r="J226"/>
  <c r="H226"/>
  <c r="F226"/>
  <c r="D226"/>
  <c r="V226"/>
  <c r="U263"/>
  <c r="S263"/>
  <c r="Q263"/>
  <c r="O263"/>
  <c r="M263"/>
  <c r="K263"/>
  <c r="I263"/>
  <c r="G263"/>
  <c r="E263"/>
  <c r="C263"/>
  <c r="W258"/>
  <c r="U258"/>
  <c r="S258"/>
  <c r="Q258"/>
  <c r="O258"/>
  <c r="M258"/>
  <c r="K258"/>
  <c r="I258"/>
  <c r="G258"/>
  <c r="E258"/>
  <c r="C258"/>
  <c r="W257"/>
  <c r="U257"/>
  <c r="S257"/>
  <c r="Q257"/>
  <c r="O257"/>
  <c r="M257"/>
  <c r="K257"/>
  <c r="I257"/>
  <c r="G257"/>
  <c r="C257"/>
  <c r="W256"/>
  <c r="U256"/>
  <c r="S256"/>
  <c r="Q256"/>
  <c r="O256"/>
  <c r="M256"/>
  <c r="K256"/>
  <c r="I256"/>
  <c r="G256"/>
  <c r="E256"/>
  <c r="C256"/>
  <c r="W254"/>
  <c r="U254"/>
  <c r="Q254"/>
  <c r="O254"/>
  <c r="M254"/>
  <c r="K254"/>
  <c r="I254"/>
  <c r="G254"/>
  <c r="E254"/>
  <c r="C254"/>
  <c r="W252"/>
  <c r="U252"/>
  <c r="S252"/>
  <c r="Q252"/>
  <c r="O252"/>
  <c r="M252"/>
  <c r="K252"/>
  <c r="I252"/>
  <c r="G252"/>
  <c r="E252"/>
  <c r="C252"/>
  <c r="S92" i="3" l="1"/>
  <c r="P92"/>
  <c r="M92"/>
  <c r="J92"/>
  <c r="G92"/>
  <c r="D92"/>
  <c r="W201" i="1" l="1"/>
  <c r="U201"/>
  <c r="S201"/>
  <c r="Q201"/>
  <c r="O201"/>
  <c r="M201"/>
  <c r="K201"/>
  <c r="I201"/>
  <c r="G201"/>
  <c r="E201"/>
  <c r="C201"/>
  <c r="Q288" i="2" l="1"/>
  <c r="Q287"/>
  <c r="O288"/>
  <c r="M288"/>
  <c r="O287"/>
  <c r="S287"/>
  <c r="S288"/>
  <c r="U287"/>
  <c r="U288"/>
  <c r="W288"/>
  <c r="W287"/>
  <c r="M287"/>
  <c r="C279"/>
  <c r="M230"/>
  <c r="O230"/>
  <c r="Q230"/>
  <c r="S230"/>
  <c r="U230"/>
  <c r="W230"/>
  <c r="K230"/>
  <c r="I230"/>
  <c r="G230"/>
  <c r="E230"/>
  <c r="W253" i="1"/>
  <c r="U253"/>
  <c r="S253"/>
  <c r="Q253"/>
  <c r="O253"/>
  <c r="M253"/>
  <c r="K253"/>
  <c r="I253"/>
  <c r="G253"/>
  <c r="E253"/>
  <c r="C253"/>
  <c r="C286" i="2"/>
  <c r="C169" i="3" l="1"/>
  <c r="E169"/>
  <c r="F169"/>
  <c r="H169"/>
  <c r="I169"/>
  <c r="K169"/>
  <c r="L169"/>
  <c r="N169"/>
  <c r="O169"/>
  <c r="B169"/>
  <c r="B152"/>
  <c r="B150"/>
  <c r="C165"/>
  <c r="E165"/>
  <c r="F165"/>
  <c r="H165"/>
  <c r="I165"/>
  <c r="K165"/>
  <c r="L165"/>
  <c r="N165"/>
  <c r="O165"/>
  <c r="B165"/>
  <c r="B162"/>
  <c r="B145"/>
  <c r="O161"/>
  <c r="N161"/>
  <c r="L161"/>
  <c r="K161"/>
  <c r="I161"/>
  <c r="H161"/>
  <c r="F161"/>
  <c r="E161"/>
  <c r="C161"/>
  <c r="B161"/>
  <c r="C144"/>
  <c r="E144"/>
  <c r="F144"/>
  <c r="H144"/>
  <c r="I144"/>
  <c r="K144"/>
  <c r="L144"/>
  <c r="N144"/>
  <c r="O144"/>
  <c r="Q144"/>
  <c r="R144"/>
  <c r="B160"/>
  <c r="O160"/>
  <c r="N160"/>
  <c r="L160"/>
  <c r="K160"/>
  <c r="I160"/>
  <c r="H160"/>
  <c r="F160"/>
  <c r="E160"/>
  <c r="C160"/>
  <c r="E143"/>
  <c r="C143"/>
  <c r="B143"/>
  <c r="S199"/>
  <c r="Q199"/>
  <c r="O199"/>
  <c r="M199"/>
  <c r="K199"/>
  <c r="I199"/>
  <c r="G199"/>
  <c r="E199"/>
  <c r="C199"/>
  <c r="M198"/>
  <c r="M197"/>
  <c r="E219"/>
  <c r="C219"/>
  <c r="D218"/>
  <c r="E218" s="1"/>
  <c r="B218"/>
  <c r="C218" s="1"/>
  <c r="R196"/>
  <c r="S196" s="1"/>
  <c r="P196"/>
  <c r="Q196" s="1"/>
  <c r="N196"/>
  <c r="L196"/>
  <c r="M196" s="1"/>
  <c r="J196"/>
  <c r="K196" s="1"/>
  <c r="H196"/>
  <c r="I196" s="1"/>
  <c r="D196"/>
  <c r="E196" s="1"/>
  <c r="B196"/>
  <c r="C196" s="1"/>
  <c r="F196"/>
  <c r="G196" s="1"/>
  <c r="E217"/>
  <c r="C217"/>
  <c r="M195"/>
  <c r="G195"/>
  <c r="E195"/>
  <c r="C195"/>
  <c r="E216"/>
  <c r="C216"/>
  <c r="M194"/>
  <c r="E215"/>
  <c r="C215"/>
  <c r="M193"/>
  <c r="E214"/>
  <c r="C214"/>
  <c r="M192"/>
  <c r="K192"/>
  <c r="I192"/>
  <c r="G192"/>
  <c r="E192"/>
  <c r="C192"/>
  <c r="P138"/>
  <c r="M138"/>
  <c r="J138"/>
  <c r="G138"/>
  <c r="D138"/>
  <c r="P137"/>
  <c r="M137"/>
  <c r="J137"/>
  <c r="G137"/>
  <c r="D137"/>
  <c r="P136"/>
  <c r="M136"/>
  <c r="J136"/>
  <c r="G136"/>
  <c r="D136"/>
  <c r="P135"/>
  <c r="M135"/>
  <c r="J135"/>
  <c r="G135"/>
  <c r="D135"/>
  <c r="P134"/>
  <c r="M134"/>
  <c r="J134"/>
  <c r="G134"/>
  <c r="D134"/>
  <c r="P133"/>
  <c r="M133"/>
  <c r="J133"/>
  <c r="G133"/>
  <c r="D133"/>
  <c r="P132"/>
  <c r="M132"/>
  <c r="J132"/>
  <c r="G132"/>
  <c r="D132"/>
  <c r="O131"/>
  <c r="N131"/>
  <c r="N163" s="1"/>
  <c r="L131"/>
  <c r="L163" s="1"/>
  <c r="K131"/>
  <c r="I131"/>
  <c r="H131"/>
  <c r="H163" s="1"/>
  <c r="F131"/>
  <c r="F163" s="1"/>
  <c r="E131"/>
  <c r="C131"/>
  <c r="B131"/>
  <c r="P130"/>
  <c r="M130"/>
  <c r="J130"/>
  <c r="G130"/>
  <c r="P129"/>
  <c r="M129"/>
  <c r="J129"/>
  <c r="G129"/>
  <c r="D129"/>
  <c r="P128"/>
  <c r="M128"/>
  <c r="J128"/>
  <c r="G128"/>
  <c r="D128"/>
  <c r="S123"/>
  <c r="P123"/>
  <c r="M123"/>
  <c r="J123"/>
  <c r="G123"/>
  <c r="D123"/>
  <c r="S122"/>
  <c r="P122"/>
  <c r="M122"/>
  <c r="J122"/>
  <c r="G122"/>
  <c r="D122"/>
  <c r="S121"/>
  <c r="P121"/>
  <c r="M121"/>
  <c r="J121"/>
  <c r="G121"/>
  <c r="D121"/>
  <c r="S120"/>
  <c r="P120"/>
  <c r="M120"/>
  <c r="J120"/>
  <c r="G120"/>
  <c r="D120"/>
  <c r="S119"/>
  <c r="P119"/>
  <c r="M119"/>
  <c r="J119"/>
  <c r="G119"/>
  <c r="D119"/>
  <c r="S118"/>
  <c r="P118"/>
  <c r="M118"/>
  <c r="J118"/>
  <c r="G118"/>
  <c r="D118"/>
  <c r="S117"/>
  <c r="P117"/>
  <c r="M117"/>
  <c r="J117"/>
  <c r="G117"/>
  <c r="D117"/>
  <c r="R116"/>
  <c r="Q116"/>
  <c r="Q147" s="1"/>
  <c r="O116"/>
  <c r="N116"/>
  <c r="L116"/>
  <c r="K116"/>
  <c r="I116"/>
  <c r="H116"/>
  <c r="F116"/>
  <c r="E116"/>
  <c r="C116"/>
  <c r="B116"/>
  <c r="S115"/>
  <c r="P115"/>
  <c r="M115"/>
  <c r="J115"/>
  <c r="G115"/>
  <c r="D115"/>
  <c r="S114"/>
  <c r="S144" s="1"/>
  <c r="P114"/>
  <c r="P144" s="1"/>
  <c r="M114"/>
  <c r="M144" s="1"/>
  <c r="J114"/>
  <c r="J144" s="1"/>
  <c r="G114"/>
  <c r="G144" s="1"/>
  <c r="D114"/>
  <c r="D144" s="1"/>
  <c r="S113"/>
  <c r="P113"/>
  <c r="M113"/>
  <c r="J113"/>
  <c r="G113"/>
  <c r="D113"/>
  <c r="D143" s="1"/>
  <c r="O105"/>
  <c r="N105"/>
  <c r="L105"/>
  <c r="K105"/>
  <c r="I105"/>
  <c r="H105"/>
  <c r="F105"/>
  <c r="E105"/>
  <c r="C105"/>
  <c r="B105"/>
  <c r="P104"/>
  <c r="M104"/>
  <c r="J104"/>
  <c r="G104"/>
  <c r="D104"/>
  <c r="P103"/>
  <c r="M103"/>
  <c r="J103"/>
  <c r="G103"/>
  <c r="D103"/>
  <c r="R94"/>
  <c r="Q94"/>
  <c r="O94"/>
  <c r="N94"/>
  <c r="L94"/>
  <c r="K94"/>
  <c r="I94"/>
  <c r="H94"/>
  <c r="F94"/>
  <c r="E94"/>
  <c r="C94"/>
  <c r="B94"/>
  <c r="S93"/>
  <c r="P93"/>
  <c r="M93"/>
  <c r="J93"/>
  <c r="G93"/>
  <c r="D93"/>
  <c r="U444" i="2"/>
  <c r="W444"/>
  <c r="S444"/>
  <c r="M444"/>
  <c r="K444"/>
  <c r="S435"/>
  <c r="R435"/>
  <c r="M435"/>
  <c r="L435"/>
  <c r="G435"/>
  <c r="F435"/>
  <c r="S434"/>
  <c r="R434"/>
  <c r="M434"/>
  <c r="L434"/>
  <c r="G434"/>
  <c r="F434"/>
  <c r="S433"/>
  <c r="R433"/>
  <c r="M433"/>
  <c r="L433"/>
  <c r="G433"/>
  <c r="F433"/>
  <c r="S432"/>
  <c r="R432"/>
  <c r="M432"/>
  <c r="L432"/>
  <c r="G432"/>
  <c r="F432"/>
  <c r="S431"/>
  <c r="R431"/>
  <c r="M431"/>
  <c r="L431"/>
  <c r="G431"/>
  <c r="F431"/>
  <c r="S430"/>
  <c r="R430"/>
  <c r="M430"/>
  <c r="L430"/>
  <c r="G430"/>
  <c r="F430"/>
  <c r="Y424"/>
  <c r="X424"/>
  <c r="S424"/>
  <c r="R424"/>
  <c r="M424"/>
  <c r="L424"/>
  <c r="G424"/>
  <c r="F424"/>
  <c r="Y423"/>
  <c r="X423"/>
  <c r="S423"/>
  <c r="R423"/>
  <c r="M423"/>
  <c r="L423"/>
  <c r="G423"/>
  <c r="F423"/>
  <c r="Y422"/>
  <c r="X422"/>
  <c r="S422"/>
  <c r="R422"/>
  <c r="M422"/>
  <c r="L422"/>
  <c r="G422"/>
  <c r="F422"/>
  <c r="Y421"/>
  <c r="X421"/>
  <c r="S421"/>
  <c r="R421"/>
  <c r="M421"/>
  <c r="L421"/>
  <c r="G421"/>
  <c r="F421"/>
  <c r="Y420"/>
  <c r="X420"/>
  <c r="S420"/>
  <c r="R420"/>
  <c r="M420"/>
  <c r="L420"/>
  <c r="G420"/>
  <c r="F420"/>
  <c r="Y419"/>
  <c r="X419"/>
  <c r="S419"/>
  <c r="R419"/>
  <c r="M419"/>
  <c r="L419"/>
  <c r="G419"/>
  <c r="F419"/>
  <c r="Y412"/>
  <c r="X412"/>
  <c r="S412"/>
  <c r="R412"/>
  <c r="M412"/>
  <c r="L412"/>
  <c r="G412"/>
  <c r="F412"/>
  <c r="Y411"/>
  <c r="X411"/>
  <c r="S411"/>
  <c r="R411"/>
  <c r="M411"/>
  <c r="L411"/>
  <c r="G411"/>
  <c r="F411"/>
  <c r="Y410"/>
  <c r="X410"/>
  <c r="S410"/>
  <c r="R410"/>
  <c r="M410"/>
  <c r="L410"/>
  <c r="G410"/>
  <c r="F410"/>
  <c r="Y409"/>
  <c r="X409"/>
  <c r="S409"/>
  <c r="R409"/>
  <c r="M409"/>
  <c r="L409"/>
  <c r="G409"/>
  <c r="F409"/>
  <c r="Y408"/>
  <c r="X408"/>
  <c r="S408"/>
  <c r="R408"/>
  <c r="M408"/>
  <c r="L408"/>
  <c r="G408"/>
  <c r="F408"/>
  <c r="Y407"/>
  <c r="X407"/>
  <c r="S407"/>
  <c r="R407"/>
  <c r="M407"/>
  <c r="L407"/>
  <c r="G407"/>
  <c r="F407"/>
  <c r="W386"/>
  <c r="V386"/>
  <c r="U386"/>
  <c r="T386"/>
  <c r="S386"/>
  <c r="R386"/>
  <c r="Q386"/>
  <c r="P386"/>
  <c r="O386"/>
  <c r="N386"/>
  <c r="M386"/>
  <c r="L386"/>
  <c r="K386"/>
  <c r="J386"/>
  <c r="I386"/>
  <c r="H386"/>
  <c r="G386"/>
  <c r="F386"/>
  <c r="E386"/>
  <c r="D386"/>
  <c r="C386"/>
  <c r="B386"/>
  <c r="W298"/>
  <c r="S298"/>
  <c r="Q298"/>
  <c r="O298"/>
  <c r="M298"/>
  <c r="K298"/>
  <c r="S297"/>
  <c r="W297"/>
  <c r="Q297"/>
  <c r="O297"/>
  <c r="M297"/>
  <c r="K297"/>
  <c r="W293"/>
  <c r="U293"/>
  <c r="S293"/>
  <c r="Q293"/>
  <c r="O293"/>
  <c r="M293"/>
  <c r="K293"/>
  <c r="Q292"/>
  <c r="O292"/>
  <c r="M292"/>
  <c r="K292"/>
  <c r="C292"/>
  <c r="Q286"/>
  <c r="O286"/>
  <c r="E286"/>
  <c r="Q285"/>
  <c r="O285"/>
  <c r="E285"/>
  <c r="C285"/>
  <c r="W280"/>
  <c r="U280"/>
  <c r="S280"/>
  <c r="Q280"/>
  <c r="O280"/>
  <c r="M280"/>
  <c r="K280"/>
  <c r="I280"/>
  <c r="G280"/>
  <c r="W284"/>
  <c r="U284"/>
  <c r="S284"/>
  <c r="Q284"/>
  <c r="O284"/>
  <c r="M284"/>
  <c r="K284"/>
  <c r="I284"/>
  <c r="G284"/>
  <c r="E284"/>
  <c r="C284"/>
  <c r="W282"/>
  <c r="S282"/>
  <c r="Q282"/>
  <c r="O282"/>
  <c r="M282"/>
  <c r="K282"/>
  <c r="Q281"/>
  <c r="O281"/>
  <c r="E281"/>
  <c r="C281"/>
  <c r="E280"/>
  <c r="C280"/>
  <c r="W279"/>
  <c r="U279"/>
  <c r="S279"/>
  <c r="Q279"/>
  <c r="O279"/>
  <c r="M279"/>
  <c r="K279"/>
  <c r="I279"/>
  <c r="G279"/>
  <c r="E279"/>
  <c r="W277"/>
  <c r="S277"/>
  <c r="Q277"/>
  <c r="O277"/>
  <c r="M277"/>
  <c r="K277"/>
  <c r="G167" i="3" l="1"/>
  <c r="D162"/>
  <c r="P162"/>
  <c r="M166"/>
  <c r="G168"/>
  <c r="P166"/>
  <c r="D167"/>
  <c r="D168"/>
  <c r="J168"/>
  <c r="B95"/>
  <c r="B153"/>
  <c r="N95"/>
  <c r="N153"/>
  <c r="E106"/>
  <c r="E170"/>
  <c r="O95"/>
  <c r="O153"/>
  <c r="E164"/>
  <c r="E163"/>
  <c r="P168"/>
  <c r="E95"/>
  <c r="E153"/>
  <c r="J167"/>
  <c r="F95"/>
  <c r="F153"/>
  <c r="R95"/>
  <c r="R153"/>
  <c r="I106"/>
  <c r="I170"/>
  <c r="G162"/>
  <c r="D166"/>
  <c r="M167"/>
  <c r="K95"/>
  <c r="K153"/>
  <c r="B106"/>
  <c r="B170"/>
  <c r="L95"/>
  <c r="L153"/>
  <c r="C106"/>
  <c r="C170"/>
  <c r="B164"/>
  <c r="B163"/>
  <c r="C164"/>
  <c r="C163"/>
  <c r="C95"/>
  <c r="C153"/>
  <c r="F106"/>
  <c r="F170"/>
  <c r="S148"/>
  <c r="Q95"/>
  <c r="Q153"/>
  <c r="H106"/>
  <c r="H170"/>
  <c r="H95"/>
  <c r="H153"/>
  <c r="K106"/>
  <c r="K170"/>
  <c r="J162"/>
  <c r="I164"/>
  <c r="I163"/>
  <c r="G166"/>
  <c r="P167"/>
  <c r="N106"/>
  <c r="N170"/>
  <c r="O106"/>
  <c r="O170"/>
  <c r="O164"/>
  <c r="O163"/>
  <c r="M168"/>
  <c r="I95"/>
  <c r="I153"/>
  <c r="L106"/>
  <c r="L170"/>
  <c r="M162"/>
  <c r="K164"/>
  <c r="K163"/>
  <c r="J166"/>
  <c r="M116"/>
  <c r="J131"/>
  <c r="J163" s="1"/>
  <c r="J116"/>
  <c r="G105"/>
  <c r="G106" s="1"/>
  <c r="P116"/>
  <c r="D131"/>
  <c r="P131"/>
  <c r="P163" s="1"/>
  <c r="M105"/>
  <c r="M106" s="1"/>
  <c r="G116"/>
  <c r="S116"/>
  <c r="S147" s="1"/>
  <c r="G161"/>
  <c r="M161"/>
  <c r="D165"/>
  <c r="J165"/>
  <c r="P165"/>
  <c r="D169"/>
  <c r="J169"/>
  <c r="P169"/>
  <c r="G131"/>
  <c r="G163" s="1"/>
  <c r="M160"/>
  <c r="D161"/>
  <c r="J161"/>
  <c r="P161"/>
  <c r="G165"/>
  <c r="M165"/>
  <c r="G169"/>
  <c r="M169"/>
  <c r="D94"/>
  <c r="D95" s="1"/>
  <c r="J94"/>
  <c r="J95" s="1"/>
  <c r="P94"/>
  <c r="P95" s="1"/>
  <c r="D105"/>
  <c r="D106" s="1"/>
  <c r="J105"/>
  <c r="J106" s="1"/>
  <c r="P105"/>
  <c r="P106" s="1"/>
  <c r="D116"/>
  <c r="M131"/>
  <c r="M163" s="1"/>
  <c r="D160"/>
  <c r="J160"/>
  <c r="P160"/>
  <c r="N164"/>
  <c r="L164"/>
  <c r="H164"/>
  <c r="F164"/>
  <c r="G94"/>
  <c r="G95" s="1"/>
  <c r="M94"/>
  <c r="M95" s="1"/>
  <c r="S94"/>
  <c r="S95" s="1"/>
  <c r="G160"/>
  <c r="W262" i="2"/>
  <c r="U262"/>
  <c r="S262"/>
  <c r="Q262"/>
  <c r="O262"/>
  <c r="M262"/>
  <c r="K262"/>
  <c r="I262"/>
  <c r="G262"/>
  <c r="E262"/>
  <c r="C262"/>
  <c r="W258"/>
  <c r="U258"/>
  <c r="S258"/>
  <c r="Q258"/>
  <c r="O258"/>
  <c r="M258"/>
  <c r="K258"/>
  <c r="I258"/>
  <c r="G258"/>
  <c r="E258"/>
  <c r="V255"/>
  <c r="W255" s="1"/>
  <c r="T255"/>
  <c r="P255"/>
  <c r="N255"/>
  <c r="L255"/>
  <c r="J255"/>
  <c r="H255"/>
  <c r="F255"/>
  <c r="D255"/>
  <c r="B255"/>
  <c r="C255" s="1"/>
  <c r="C252"/>
  <c r="E257" i="1"/>
  <c r="C236"/>
  <c r="C233"/>
  <c r="O229"/>
  <c r="M229"/>
  <c r="K229"/>
  <c r="I229"/>
  <c r="G229"/>
  <c r="E229"/>
  <c r="W256" i="2"/>
  <c r="U256"/>
  <c r="S256"/>
  <c r="Q256"/>
  <c r="O256"/>
  <c r="M256"/>
  <c r="K256"/>
  <c r="I256"/>
  <c r="G256"/>
  <c r="E256"/>
  <c r="C258"/>
  <c r="J164" i="3" l="1"/>
  <c r="J153"/>
  <c r="G170"/>
  <c r="G153"/>
  <c r="J170"/>
  <c r="M153"/>
  <c r="S153"/>
  <c r="M170"/>
  <c r="D153"/>
  <c r="P170"/>
  <c r="D164"/>
  <c r="D163"/>
  <c r="D170"/>
  <c r="P153"/>
  <c r="P164"/>
  <c r="G164"/>
  <c r="M164"/>
  <c r="U255" i="2"/>
  <c r="Q255"/>
  <c r="O255"/>
  <c r="M255"/>
  <c r="K255"/>
  <c r="I255"/>
  <c r="G255"/>
  <c r="E255"/>
  <c r="R255"/>
  <c r="S255" s="1"/>
  <c r="W254"/>
  <c r="U254"/>
  <c r="S254"/>
  <c r="Q254"/>
  <c r="O254"/>
  <c r="M254"/>
  <c r="K254"/>
  <c r="I254"/>
  <c r="G254"/>
  <c r="E254"/>
  <c r="W253"/>
  <c r="U253"/>
  <c r="S253"/>
  <c r="Q253"/>
  <c r="O253"/>
  <c r="M253"/>
  <c r="K253"/>
  <c r="I253"/>
  <c r="G253"/>
  <c r="E253"/>
  <c r="C253"/>
  <c r="W252"/>
  <c r="U252"/>
  <c r="S252"/>
  <c r="Q252"/>
  <c r="O252"/>
  <c r="M252"/>
  <c r="K252"/>
  <c r="I252"/>
  <c r="G252"/>
  <c r="E252"/>
  <c r="W251"/>
  <c r="U251"/>
  <c r="S251"/>
  <c r="Q251"/>
  <c r="O251"/>
  <c r="M251"/>
  <c r="K251"/>
  <c r="I251"/>
  <c r="G251"/>
  <c r="E251"/>
  <c r="C251"/>
  <c r="K229"/>
  <c r="K228"/>
  <c r="M229"/>
  <c r="M228"/>
  <c r="O229"/>
  <c r="O228"/>
  <c r="Q229"/>
  <c r="Q228"/>
  <c r="S229"/>
  <c r="S227"/>
  <c r="W227"/>
  <c r="W228"/>
  <c r="W229"/>
  <c r="S228"/>
  <c r="Q227"/>
  <c r="O227"/>
  <c r="M227"/>
  <c r="W226"/>
  <c r="C227"/>
  <c r="C228"/>
  <c r="C229"/>
  <c r="K227"/>
  <c r="W222"/>
  <c r="S222"/>
  <c r="Q222"/>
  <c r="O222"/>
  <c r="M222"/>
  <c r="K222"/>
  <c r="C214"/>
  <c r="E214"/>
  <c r="F214"/>
  <c r="H214"/>
  <c r="I214"/>
  <c r="B214"/>
  <c r="C213"/>
  <c r="E213"/>
  <c r="F213"/>
  <c r="H213"/>
  <c r="I213"/>
  <c r="B213"/>
  <c r="C212"/>
  <c r="E212"/>
  <c r="F212"/>
  <c r="H212"/>
  <c r="I212"/>
  <c r="B212"/>
  <c r="C211"/>
  <c r="E211"/>
  <c r="F211"/>
  <c r="H211"/>
  <c r="I211"/>
  <c r="B211"/>
  <c r="B206"/>
  <c r="C198"/>
  <c r="E198"/>
  <c r="F198"/>
  <c r="H198"/>
  <c r="I198"/>
  <c r="K198"/>
  <c r="L198"/>
  <c r="N198"/>
  <c r="O198"/>
  <c r="Q198"/>
  <c r="R198"/>
  <c r="T198"/>
  <c r="U198"/>
  <c r="W198"/>
  <c r="X198"/>
  <c r="B198"/>
  <c r="B193"/>
  <c r="B192"/>
  <c r="B191"/>
  <c r="C193"/>
  <c r="E193"/>
  <c r="F193"/>
  <c r="H193"/>
  <c r="I193"/>
  <c r="K193"/>
  <c r="L193"/>
  <c r="N193"/>
  <c r="O193"/>
  <c r="Q193"/>
  <c r="R193"/>
  <c r="T193"/>
  <c r="U193"/>
  <c r="W193"/>
  <c r="X193"/>
  <c r="C192"/>
  <c r="E192"/>
  <c r="F192"/>
  <c r="H192"/>
  <c r="I192"/>
  <c r="K192"/>
  <c r="L192"/>
  <c r="N192"/>
  <c r="O192"/>
  <c r="Q192"/>
  <c r="R192"/>
  <c r="T192"/>
  <c r="U192"/>
  <c r="W192"/>
  <c r="X192"/>
  <c r="C191"/>
  <c r="E191"/>
  <c r="F191"/>
  <c r="H191"/>
  <c r="I191"/>
  <c r="K191"/>
  <c r="L191"/>
  <c r="N191"/>
  <c r="O191"/>
  <c r="Q191"/>
  <c r="R191"/>
  <c r="T191"/>
  <c r="U191"/>
  <c r="W191"/>
  <c r="X191"/>
  <c r="B196" l="1"/>
  <c r="W270" i="1" l="1"/>
  <c r="U270"/>
  <c r="S269"/>
  <c r="Q269"/>
  <c r="O269"/>
  <c r="M269"/>
  <c r="W267"/>
  <c r="W268"/>
  <c r="U267"/>
  <c r="U268"/>
  <c r="S267"/>
  <c r="S268"/>
  <c r="Q267"/>
  <c r="Q268"/>
  <c r="O267"/>
  <c r="O268"/>
  <c r="M267"/>
  <c r="M268"/>
  <c r="W266"/>
  <c r="U266"/>
  <c r="S266"/>
  <c r="Q266"/>
  <c r="O266"/>
  <c r="M266"/>
  <c r="W265"/>
  <c r="U265"/>
  <c r="S265"/>
  <c r="Q265"/>
  <c r="O265"/>
  <c r="M265"/>
  <c r="W264"/>
  <c r="U264"/>
  <c r="S264"/>
  <c r="Q264"/>
  <c r="O264"/>
  <c r="M264"/>
  <c r="W263"/>
  <c r="S254"/>
  <c r="W249"/>
  <c r="S249"/>
  <c r="Q249"/>
  <c r="O249"/>
  <c r="M249"/>
  <c r="W236"/>
  <c r="U236"/>
  <c r="S236"/>
  <c r="Q236"/>
  <c r="O236"/>
  <c r="M236"/>
  <c r="W227"/>
  <c r="U227"/>
  <c r="S227"/>
  <c r="Q227"/>
  <c r="O227"/>
  <c r="M227"/>
  <c r="C226"/>
  <c r="U225"/>
  <c r="W225"/>
  <c r="S225"/>
  <c r="Q225"/>
  <c r="O225"/>
  <c r="M225"/>
  <c r="W224"/>
  <c r="U224"/>
  <c r="S224"/>
  <c r="Q224"/>
  <c r="O224"/>
  <c r="M224"/>
  <c r="K224"/>
  <c r="I224"/>
  <c r="G224"/>
  <c r="E224"/>
  <c r="C224"/>
  <c r="W223"/>
  <c r="U223"/>
  <c r="S223"/>
  <c r="Q223"/>
  <c r="O223"/>
  <c r="M223"/>
  <c r="C223"/>
  <c r="W222"/>
  <c r="S222"/>
  <c r="Q222"/>
  <c r="O222"/>
  <c r="M222"/>
  <c r="U222"/>
  <c r="U226"/>
  <c r="W226"/>
  <c r="U229"/>
  <c r="W229"/>
  <c r="M226"/>
  <c r="U197"/>
  <c r="O197"/>
  <c r="M197"/>
  <c r="K197"/>
  <c r="I197"/>
  <c r="G197"/>
  <c r="E197"/>
  <c r="F204"/>
  <c r="H204"/>
  <c r="I203" s="1"/>
  <c r="J204"/>
  <c r="L204"/>
  <c r="N204"/>
  <c r="O203" s="1"/>
  <c r="P204"/>
  <c r="R204"/>
  <c r="S203" s="1"/>
  <c r="T204"/>
  <c r="V204"/>
  <c r="K203" l="1"/>
  <c r="I202"/>
  <c r="M202"/>
  <c r="Q202"/>
  <c r="G203"/>
  <c r="G202"/>
  <c r="K202"/>
  <c r="O202"/>
  <c r="S202"/>
  <c r="W203"/>
  <c r="U202"/>
  <c r="U203"/>
  <c r="W202"/>
  <c r="Q203"/>
  <c r="M203"/>
  <c r="B177" l="1"/>
  <c r="C186"/>
  <c r="E186"/>
  <c r="F186"/>
  <c r="H186"/>
  <c r="I186"/>
  <c r="C185"/>
  <c r="E185"/>
  <c r="F185"/>
  <c r="H185"/>
  <c r="I185"/>
  <c r="C182"/>
  <c r="E182"/>
  <c r="F182"/>
  <c r="H182"/>
  <c r="I182"/>
  <c r="C181"/>
  <c r="E181"/>
  <c r="F181"/>
  <c r="H181"/>
  <c r="I181"/>
  <c r="C179"/>
  <c r="E179"/>
  <c r="F179"/>
  <c r="H179"/>
  <c r="I179"/>
  <c r="C178"/>
  <c r="E178"/>
  <c r="F178"/>
  <c r="H178"/>
  <c r="I178"/>
  <c r="C177"/>
  <c r="E177"/>
  <c r="F177"/>
  <c r="H177"/>
  <c r="I177"/>
  <c r="B186"/>
  <c r="B185"/>
  <c r="B184"/>
  <c r="B169"/>
  <c r="B183"/>
  <c r="B182"/>
  <c r="B181"/>
  <c r="B179"/>
  <c r="B178"/>
  <c r="B168"/>
  <c r="W166"/>
  <c r="V166"/>
  <c r="U166"/>
  <c r="T166"/>
  <c r="R166"/>
  <c r="Q166"/>
  <c r="O166"/>
  <c r="N166"/>
  <c r="L166"/>
  <c r="K166"/>
  <c r="I166"/>
  <c r="H166"/>
  <c r="F166"/>
  <c r="E166"/>
  <c r="C166"/>
  <c r="W164"/>
  <c r="V164"/>
  <c r="U164"/>
  <c r="T164"/>
  <c r="R164"/>
  <c r="Q164"/>
  <c r="O164"/>
  <c r="N164"/>
  <c r="L164"/>
  <c r="K164"/>
  <c r="I164"/>
  <c r="H164"/>
  <c r="F164"/>
  <c r="E164"/>
  <c r="C164"/>
  <c r="B164"/>
  <c r="W163"/>
  <c r="V163"/>
  <c r="U163"/>
  <c r="T163"/>
  <c r="R163"/>
  <c r="Q163"/>
  <c r="O163"/>
  <c r="N163"/>
  <c r="L163"/>
  <c r="K163"/>
  <c r="I163"/>
  <c r="H163"/>
  <c r="F163"/>
  <c r="E163"/>
  <c r="C163"/>
  <c r="B170"/>
  <c r="W171"/>
  <c r="V171"/>
  <c r="T171"/>
  <c r="R171"/>
  <c r="Q171"/>
  <c r="O171"/>
  <c r="N171"/>
  <c r="L171"/>
  <c r="K171"/>
  <c r="I171"/>
  <c r="H171"/>
  <c r="F171"/>
  <c r="E171"/>
  <c r="C171"/>
  <c r="W170"/>
  <c r="V170"/>
  <c r="U170"/>
  <c r="T170"/>
  <c r="R170"/>
  <c r="Q170"/>
  <c r="O170"/>
  <c r="N170"/>
  <c r="L170"/>
  <c r="K170"/>
  <c r="I170"/>
  <c r="H170"/>
  <c r="F170"/>
  <c r="E170"/>
  <c r="C170"/>
  <c r="W167"/>
  <c r="V167"/>
  <c r="U167"/>
  <c r="T167"/>
  <c r="R167"/>
  <c r="Q167"/>
  <c r="O167"/>
  <c r="N167"/>
  <c r="L167"/>
  <c r="K167"/>
  <c r="I167"/>
  <c r="H167"/>
  <c r="F167"/>
  <c r="E167"/>
  <c r="C167"/>
  <c r="Q145" i="3" l="1"/>
  <c r="R145"/>
  <c r="R147"/>
  <c r="Q149"/>
  <c r="R149"/>
  <c r="Q150"/>
  <c r="R150"/>
  <c r="Q151"/>
  <c r="R151"/>
  <c r="Q152"/>
  <c r="R152"/>
  <c r="R143"/>
  <c r="Q143"/>
  <c r="S192" l="1"/>
  <c r="S193"/>
  <c r="S195"/>
  <c r="S197"/>
  <c r="S198"/>
  <c r="Q146"/>
  <c r="R146"/>
  <c r="U277" i="2"/>
  <c r="U282"/>
  <c r="U297"/>
  <c r="U298"/>
  <c r="U222"/>
  <c r="U227"/>
  <c r="U228"/>
  <c r="U229"/>
  <c r="T233"/>
  <c r="V233"/>
  <c r="W231" s="1"/>
  <c r="L415" i="1"/>
  <c r="M415"/>
  <c r="R415"/>
  <c r="S415"/>
  <c r="L416"/>
  <c r="M416"/>
  <c r="R416"/>
  <c r="S416"/>
  <c r="D324"/>
  <c r="G323"/>
  <c r="U249"/>
  <c r="U231" i="2" l="1"/>
  <c r="U232"/>
  <c r="W232"/>
  <c r="S152" i="3"/>
  <c r="S150"/>
  <c r="S145"/>
  <c r="S143"/>
  <c r="S151"/>
  <c r="S149"/>
  <c r="S146"/>
  <c r="I179" i="2" l="1"/>
  <c r="G176"/>
  <c r="J176"/>
  <c r="T165"/>
  <c r="U165"/>
  <c r="R165"/>
  <c r="S162"/>
  <c r="S163"/>
  <c r="S164"/>
  <c r="Q165"/>
  <c r="S166"/>
  <c r="S167"/>
  <c r="S168"/>
  <c r="S169"/>
  <c r="S170"/>
  <c r="S171"/>
  <c r="J185"/>
  <c r="G185"/>
  <c r="D185"/>
  <c r="J184"/>
  <c r="G184"/>
  <c r="D184"/>
  <c r="J183"/>
  <c r="G183"/>
  <c r="D183"/>
  <c r="J182"/>
  <c r="G182"/>
  <c r="D182"/>
  <c r="J181"/>
  <c r="G181"/>
  <c r="D181"/>
  <c r="J180"/>
  <c r="G180"/>
  <c r="D180"/>
  <c r="H179"/>
  <c r="F179"/>
  <c r="E179"/>
  <c r="C179"/>
  <c r="B179"/>
  <c r="J178"/>
  <c r="G178"/>
  <c r="D178"/>
  <c r="J177"/>
  <c r="G177"/>
  <c r="D177"/>
  <c r="D176"/>
  <c r="P143"/>
  <c r="P144"/>
  <c r="N145"/>
  <c r="O145"/>
  <c r="O200" s="1"/>
  <c r="I155"/>
  <c r="H155"/>
  <c r="F155"/>
  <c r="E155"/>
  <c r="C155"/>
  <c r="B155"/>
  <c r="J154"/>
  <c r="G154"/>
  <c r="D154"/>
  <c r="J153"/>
  <c r="G153"/>
  <c r="D153"/>
  <c r="S112"/>
  <c r="Q165" i="1"/>
  <c r="N165"/>
  <c r="P171"/>
  <c r="P170"/>
  <c r="P167"/>
  <c r="P166"/>
  <c r="O165"/>
  <c r="P164"/>
  <c r="X166"/>
  <c r="J186"/>
  <c r="G186"/>
  <c r="D186"/>
  <c r="J185"/>
  <c r="G185"/>
  <c r="D185"/>
  <c r="J182"/>
  <c r="G182"/>
  <c r="D182"/>
  <c r="J181"/>
  <c r="G181"/>
  <c r="D181"/>
  <c r="I180"/>
  <c r="H180"/>
  <c r="F180"/>
  <c r="E180"/>
  <c r="C180"/>
  <c r="B180"/>
  <c r="J179"/>
  <c r="G179"/>
  <c r="D179"/>
  <c r="J178"/>
  <c r="G178"/>
  <c r="D178"/>
  <c r="J177"/>
  <c r="G177"/>
  <c r="D177"/>
  <c r="X113"/>
  <c r="U113"/>
  <c r="T113"/>
  <c r="H89"/>
  <c r="S196" i="2" l="1"/>
  <c r="J207"/>
  <c r="J206"/>
  <c r="D206"/>
  <c r="J208"/>
  <c r="B210"/>
  <c r="B209"/>
  <c r="C209"/>
  <c r="C210"/>
  <c r="E210"/>
  <c r="E209"/>
  <c r="U194"/>
  <c r="U195"/>
  <c r="G207"/>
  <c r="F210"/>
  <c r="F209"/>
  <c r="T194"/>
  <c r="T195"/>
  <c r="D207"/>
  <c r="H210"/>
  <c r="H209"/>
  <c r="D208"/>
  <c r="Q194"/>
  <c r="Q195"/>
  <c r="G206"/>
  <c r="R194"/>
  <c r="R195"/>
  <c r="N146"/>
  <c r="N200"/>
  <c r="G208"/>
  <c r="I209"/>
  <c r="I210"/>
  <c r="G213"/>
  <c r="B156"/>
  <c r="B215"/>
  <c r="E156"/>
  <c r="E215"/>
  <c r="H156"/>
  <c r="H215"/>
  <c r="G211"/>
  <c r="D212"/>
  <c r="J212"/>
  <c r="D214"/>
  <c r="J214"/>
  <c r="C156"/>
  <c r="C215"/>
  <c r="F156"/>
  <c r="F215"/>
  <c r="I156"/>
  <c r="I215"/>
  <c r="D211"/>
  <c r="J211"/>
  <c r="G212"/>
  <c r="D213"/>
  <c r="J213"/>
  <c r="G214"/>
  <c r="G179"/>
  <c r="G209" s="1"/>
  <c r="P145"/>
  <c r="C393" s="1"/>
  <c r="D179"/>
  <c r="D209" s="1"/>
  <c r="J179"/>
  <c r="J209" s="1"/>
  <c r="O146"/>
  <c r="S165"/>
  <c r="S195" s="1"/>
  <c r="D155"/>
  <c r="G393" s="1"/>
  <c r="J155"/>
  <c r="I393" s="1"/>
  <c r="G155"/>
  <c r="H393" s="1"/>
  <c r="G180" i="1"/>
  <c r="D180"/>
  <c r="J180"/>
  <c r="L103" i="2"/>
  <c r="C103"/>
  <c r="D103"/>
  <c r="E103"/>
  <c r="F103"/>
  <c r="G103"/>
  <c r="H103"/>
  <c r="I103"/>
  <c r="J103"/>
  <c r="K103"/>
  <c r="B102"/>
  <c r="B89"/>
  <c r="B95"/>
  <c r="B88"/>
  <c r="W96"/>
  <c r="V96"/>
  <c r="U96"/>
  <c r="T96"/>
  <c r="S96"/>
  <c r="R96"/>
  <c r="Q96"/>
  <c r="P96"/>
  <c r="O96"/>
  <c r="N96"/>
  <c r="M96"/>
  <c r="L96"/>
  <c r="K96"/>
  <c r="J96"/>
  <c r="I96"/>
  <c r="H96"/>
  <c r="G96"/>
  <c r="F96"/>
  <c r="E96"/>
  <c r="D96"/>
  <c r="C96"/>
  <c r="B96"/>
  <c r="W95"/>
  <c r="V95"/>
  <c r="U95"/>
  <c r="T95"/>
  <c r="S95"/>
  <c r="R95"/>
  <c r="Q95"/>
  <c r="P95"/>
  <c r="O95"/>
  <c r="N95"/>
  <c r="M95"/>
  <c r="L95"/>
  <c r="K95"/>
  <c r="J95"/>
  <c r="I95"/>
  <c r="H95"/>
  <c r="G95"/>
  <c r="F95"/>
  <c r="E95"/>
  <c r="D95"/>
  <c r="C95"/>
  <c r="L88"/>
  <c r="U88"/>
  <c r="V88"/>
  <c r="W88"/>
  <c r="U89"/>
  <c r="V89"/>
  <c r="W89"/>
  <c r="J88"/>
  <c r="K88"/>
  <c r="J89"/>
  <c r="K89"/>
  <c r="L89"/>
  <c r="S81"/>
  <c r="R81"/>
  <c r="R80"/>
  <c r="M81"/>
  <c r="M80"/>
  <c r="N81"/>
  <c r="O81"/>
  <c r="P81"/>
  <c r="Q81"/>
  <c r="T81"/>
  <c r="U81"/>
  <c r="V81"/>
  <c r="W81"/>
  <c r="N80"/>
  <c r="O80"/>
  <c r="P80"/>
  <c r="Q80"/>
  <c r="S80"/>
  <c r="T80"/>
  <c r="U80"/>
  <c r="V80"/>
  <c r="W80"/>
  <c r="M58"/>
  <c r="C291" s="1"/>
  <c r="E291"/>
  <c r="W61" i="1"/>
  <c r="W60"/>
  <c r="W54"/>
  <c r="W53"/>
  <c r="B68"/>
  <c r="C68"/>
  <c r="D68"/>
  <c r="E68"/>
  <c r="F68"/>
  <c r="G68"/>
  <c r="H68"/>
  <c r="I68"/>
  <c r="J68"/>
  <c r="K68"/>
  <c r="L68"/>
  <c r="C67"/>
  <c r="D67"/>
  <c r="E67"/>
  <c r="F67"/>
  <c r="G67"/>
  <c r="H67"/>
  <c r="I67"/>
  <c r="J67"/>
  <c r="K67"/>
  <c r="L67"/>
  <c r="B67"/>
  <c r="C61"/>
  <c r="D61"/>
  <c r="E61"/>
  <c r="F61"/>
  <c r="G61"/>
  <c r="H61"/>
  <c r="I61"/>
  <c r="J61"/>
  <c r="K61"/>
  <c r="L61"/>
  <c r="W214" s="1"/>
  <c r="M61"/>
  <c r="N61"/>
  <c r="O61"/>
  <c r="P61"/>
  <c r="Q61"/>
  <c r="R61"/>
  <c r="S61"/>
  <c r="T61"/>
  <c r="U61"/>
  <c r="V61"/>
  <c r="C60"/>
  <c r="D60"/>
  <c r="E60"/>
  <c r="F60"/>
  <c r="G60"/>
  <c r="H60"/>
  <c r="I60"/>
  <c r="J60"/>
  <c r="K60"/>
  <c r="L60"/>
  <c r="M60"/>
  <c r="N60"/>
  <c r="O60"/>
  <c r="P60"/>
  <c r="Q60"/>
  <c r="R60"/>
  <c r="S60"/>
  <c r="T60"/>
  <c r="U60"/>
  <c r="V60"/>
  <c r="C54"/>
  <c r="D54"/>
  <c r="E54"/>
  <c r="F54"/>
  <c r="G54"/>
  <c r="H54"/>
  <c r="I54"/>
  <c r="J54"/>
  <c r="K54"/>
  <c r="L54"/>
  <c r="M54"/>
  <c r="N54"/>
  <c r="O54"/>
  <c r="P54"/>
  <c r="Q54"/>
  <c r="R54"/>
  <c r="S54"/>
  <c r="T54"/>
  <c r="U54"/>
  <c r="V54"/>
  <c r="C53"/>
  <c r="D53"/>
  <c r="E53"/>
  <c r="F53"/>
  <c r="G53"/>
  <c r="H53"/>
  <c r="I53"/>
  <c r="J53"/>
  <c r="K53"/>
  <c r="L53"/>
  <c r="W238" s="1"/>
  <c r="M53"/>
  <c r="N53"/>
  <c r="O53"/>
  <c r="P53"/>
  <c r="Q53"/>
  <c r="R53"/>
  <c r="S53"/>
  <c r="T53"/>
  <c r="U53"/>
  <c r="V53"/>
  <c r="B60"/>
  <c r="U214" l="1"/>
  <c r="Q214"/>
  <c r="M214"/>
  <c r="I214"/>
  <c r="S214"/>
  <c r="O214"/>
  <c r="K214"/>
  <c r="G214"/>
  <c r="U264" i="2"/>
  <c r="U263"/>
  <c r="W264"/>
  <c r="W263"/>
  <c r="S264"/>
  <c r="S263"/>
  <c r="I242"/>
  <c r="Q242"/>
  <c r="G242"/>
  <c r="O242"/>
  <c r="S242"/>
  <c r="M242"/>
  <c r="U242"/>
  <c r="K242"/>
  <c r="W242"/>
  <c r="C238" i="1"/>
  <c r="U238"/>
  <c r="Q238"/>
  <c r="M238"/>
  <c r="I238"/>
  <c r="E238"/>
  <c r="S238"/>
  <c r="O238"/>
  <c r="K238"/>
  <c r="G238"/>
  <c r="U267" i="2"/>
  <c r="S267"/>
  <c r="J156"/>
  <c r="D156"/>
  <c r="D210"/>
  <c r="P146"/>
  <c r="G156"/>
  <c r="W267"/>
  <c r="G210"/>
  <c r="J210"/>
  <c r="W204" i="1"/>
  <c r="S204"/>
  <c r="O204"/>
  <c r="K204"/>
  <c r="G204"/>
  <c r="W233" i="2"/>
  <c r="K291"/>
  <c r="W291"/>
  <c r="S291"/>
  <c r="M291"/>
  <c r="Q291"/>
  <c r="D215"/>
  <c r="G215"/>
  <c r="O291"/>
  <c r="U233"/>
  <c r="J215"/>
  <c r="U204" i="1"/>
  <c r="Q204"/>
  <c r="M204"/>
  <c r="I204"/>
  <c r="U291" i="2"/>
  <c r="W67" i="1"/>
  <c r="W68"/>
  <c r="I364" s="1"/>
  <c r="M67"/>
  <c r="V67"/>
  <c r="T67"/>
  <c r="R67"/>
  <c r="P67"/>
  <c r="N67"/>
  <c r="U67"/>
  <c r="S67"/>
  <c r="Q67"/>
  <c r="O67"/>
  <c r="U68"/>
  <c r="G364" s="1"/>
  <c r="S68"/>
  <c r="E364" s="1"/>
  <c r="Q68"/>
  <c r="C364" s="1"/>
  <c r="V68"/>
  <c r="H364" s="1"/>
  <c r="T68"/>
  <c r="F364" s="1"/>
  <c r="R68"/>
  <c r="D364" s="1"/>
  <c r="P68"/>
  <c r="B364" s="1"/>
  <c r="N68"/>
  <c r="E232" s="1"/>
  <c r="O68"/>
  <c r="G232" s="1"/>
  <c r="V103" i="2"/>
  <c r="V102"/>
  <c r="W102"/>
  <c r="U102"/>
  <c r="W103"/>
  <c r="U103"/>
  <c r="S66" i="1"/>
  <c r="S59"/>
  <c r="S52"/>
  <c r="B61"/>
  <c r="H59"/>
  <c r="I232" l="1"/>
  <c r="Q232"/>
  <c r="K232"/>
  <c r="S232"/>
  <c r="M232"/>
  <c r="U232"/>
  <c r="O232"/>
  <c r="W232"/>
  <c r="W261" i="2"/>
  <c r="I392"/>
  <c r="H392"/>
  <c r="U261"/>
  <c r="S261"/>
  <c r="G392"/>
  <c r="W259"/>
  <c r="W294"/>
  <c r="S259"/>
  <c r="U259"/>
  <c r="W230" i="1"/>
  <c r="Q230"/>
  <c r="G230"/>
  <c r="S230"/>
  <c r="O230"/>
  <c r="E230"/>
  <c r="M230"/>
  <c r="U230"/>
  <c r="K230"/>
  <c r="I230"/>
  <c r="Q228"/>
  <c r="S228"/>
  <c r="M228"/>
  <c r="U228"/>
  <c r="O228"/>
  <c r="W228"/>
  <c r="S257" i="2"/>
  <c r="S296"/>
  <c r="S294"/>
  <c r="S295"/>
  <c r="S265"/>
  <c r="W257"/>
  <c r="W296"/>
  <c r="W295"/>
  <c r="W265"/>
  <c r="U257"/>
  <c r="U295"/>
  <c r="U296"/>
  <c r="U294"/>
  <c r="U265"/>
  <c r="S45" i="1"/>
  <c r="S38"/>
  <c r="S31"/>
  <c r="S24"/>
  <c r="S17"/>
  <c r="S10"/>
  <c r="W47"/>
  <c r="V47"/>
  <c r="U47"/>
  <c r="T47"/>
  <c r="S47"/>
  <c r="R47"/>
  <c r="Q47"/>
  <c r="P47"/>
  <c r="O47"/>
  <c r="N47"/>
  <c r="M47"/>
  <c r="W46"/>
  <c r="V46"/>
  <c r="U46"/>
  <c r="T46"/>
  <c r="S46"/>
  <c r="R46"/>
  <c r="Q46"/>
  <c r="P46"/>
  <c r="O46"/>
  <c r="N46"/>
  <c r="M46"/>
  <c r="H38"/>
  <c r="W26"/>
  <c r="V26"/>
  <c r="U26"/>
  <c r="T26"/>
  <c r="S26"/>
  <c r="R26"/>
  <c r="Q26"/>
  <c r="P26"/>
  <c r="O26"/>
  <c r="N26"/>
  <c r="M26"/>
  <c r="U25"/>
  <c r="V25"/>
  <c r="W25"/>
  <c r="N25"/>
  <c r="O25"/>
  <c r="P25"/>
  <c r="Q25"/>
  <c r="R25"/>
  <c r="S25"/>
  <c r="T25"/>
  <c r="M25"/>
  <c r="Q198" i="3"/>
  <c r="O198"/>
  <c r="K198"/>
  <c r="I198"/>
  <c r="Q197"/>
  <c r="O197"/>
  <c r="K197"/>
  <c r="I197"/>
  <c r="G197"/>
  <c r="E197"/>
  <c r="C197"/>
  <c r="O196"/>
  <c r="Q195"/>
  <c r="O195"/>
  <c r="K195"/>
  <c r="I195"/>
  <c r="Q194"/>
  <c r="O194"/>
  <c r="K194"/>
  <c r="I194"/>
  <c r="G194"/>
  <c r="E194"/>
  <c r="C194"/>
  <c r="Q193"/>
  <c r="O193"/>
  <c r="K193"/>
  <c r="I193"/>
  <c r="G193"/>
  <c r="E193"/>
  <c r="C193"/>
  <c r="Q192"/>
  <c r="O192"/>
  <c r="O152"/>
  <c r="N152"/>
  <c r="L152"/>
  <c r="K152"/>
  <c r="I152"/>
  <c r="H152"/>
  <c r="F152"/>
  <c r="E152"/>
  <c r="C152"/>
  <c r="O151"/>
  <c r="N151"/>
  <c r="L151"/>
  <c r="K151"/>
  <c r="I151"/>
  <c r="H151"/>
  <c r="F151"/>
  <c r="E151"/>
  <c r="C151"/>
  <c r="B151"/>
  <c r="O150"/>
  <c r="N150"/>
  <c r="L150"/>
  <c r="K150"/>
  <c r="I150"/>
  <c r="H150"/>
  <c r="F150"/>
  <c r="E150"/>
  <c r="C150"/>
  <c r="O149"/>
  <c r="N149"/>
  <c r="L149"/>
  <c r="K149"/>
  <c r="I149"/>
  <c r="H149"/>
  <c r="F149"/>
  <c r="E149"/>
  <c r="C149"/>
  <c r="B149"/>
  <c r="O148"/>
  <c r="N148"/>
  <c r="L148"/>
  <c r="K148"/>
  <c r="I148"/>
  <c r="H148"/>
  <c r="F148"/>
  <c r="E148"/>
  <c r="C148"/>
  <c r="B148"/>
  <c r="O145"/>
  <c r="N145"/>
  <c r="L145"/>
  <c r="K145"/>
  <c r="I145"/>
  <c r="H145"/>
  <c r="F145"/>
  <c r="E145"/>
  <c r="C145"/>
  <c r="B144"/>
  <c r="O143"/>
  <c r="N143"/>
  <c r="L143"/>
  <c r="K143"/>
  <c r="I143"/>
  <c r="H143"/>
  <c r="F143"/>
  <c r="P151"/>
  <c r="M151"/>
  <c r="J151"/>
  <c r="G151"/>
  <c r="D151"/>
  <c r="P150"/>
  <c r="M150"/>
  <c r="J150"/>
  <c r="G150"/>
  <c r="D150"/>
  <c r="P149"/>
  <c r="M149"/>
  <c r="J149"/>
  <c r="G149"/>
  <c r="D149"/>
  <c r="O147"/>
  <c r="N147"/>
  <c r="L147"/>
  <c r="K147"/>
  <c r="I147"/>
  <c r="H147"/>
  <c r="F147"/>
  <c r="E147"/>
  <c r="C147"/>
  <c r="B147"/>
  <c r="Q444" i="2"/>
  <c r="O444"/>
  <c r="I444"/>
  <c r="G444"/>
  <c r="E444"/>
  <c r="I298"/>
  <c r="G298"/>
  <c r="E298"/>
  <c r="C298"/>
  <c r="I297"/>
  <c r="G297"/>
  <c r="E297"/>
  <c r="C297"/>
  <c r="I293"/>
  <c r="G293"/>
  <c r="E293"/>
  <c r="C293"/>
  <c r="I292"/>
  <c r="G292"/>
  <c r="E292"/>
  <c r="I282"/>
  <c r="G282"/>
  <c r="E282"/>
  <c r="I277"/>
  <c r="G277"/>
  <c r="E277"/>
  <c r="C256"/>
  <c r="C254"/>
  <c r="R233"/>
  <c r="P233"/>
  <c r="N233"/>
  <c r="L233"/>
  <c r="F233"/>
  <c r="G232" s="1"/>
  <c r="I229"/>
  <c r="G229"/>
  <c r="E229"/>
  <c r="I228"/>
  <c r="G228"/>
  <c r="E228"/>
  <c r="I227"/>
  <c r="G227"/>
  <c r="E227"/>
  <c r="I222"/>
  <c r="G222"/>
  <c r="E222"/>
  <c r="Y171"/>
  <c r="P171"/>
  <c r="P200" s="1"/>
  <c r="M171"/>
  <c r="J171"/>
  <c r="G171"/>
  <c r="D171"/>
  <c r="Y170"/>
  <c r="P170"/>
  <c r="P199" s="1"/>
  <c r="M170"/>
  <c r="J170"/>
  <c r="G170"/>
  <c r="D170"/>
  <c r="Y169"/>
  <c r="P169"/>
  <c r="P198" s="1"/>
  <c r="M169"/>
  <c r="J169"/>
  <c r="G169"/>
  <c r="D169"/>
  <c r="Y168"/>
  <c r="P168"/>
  <c r="P197" s="1"/>
  <c r="M168"/>
  <c r="J168"/>
  <c r="G168"/>
  <c r="D168"/>
  <c r="Y167"/>
  <c r="P167"/>
  <c r="M167"/>
  <c r="J167"/>
  <c r="G167"/>
  <c r="D167"/>
  <c r="Y166"/>
  <c r="P166"/>
  <c r="M166"/>
  <c r="J166"/>
  <c r="G166"/>
  <c r="D166"/>
  <c r="X165"/>
  <c r="W165"/>
  <c r="O165"/>
  <c r="N165"/>
  <c r="L165"/>
  <c r="K165"/>
  <c r="I165"/>
  <c r="H165"/>
  <c r="F165"/>
  <c r="E165"/>
  <c r="C165"/>
  <c r="B165"/>
  <c r="Y164"/>
  <c r="P164"/>
  <c r="P193" s="1"/>
  <c r="M164"/>
  <c r="J164"/>
  <c r="G164"/>
  <c r="D164"/>
  <c r="Y163"/>
  <c r="P163"/>
  <c r="P192" s="1"/>
  <c r="M163"/>
  <c r="J163"/>
  <c r="G163"/>
  <c r="D163"/>
  <c r="Y162"/>
  <c r="P162"/>
  <c r="P191" s="1"/>
  <c r="M162"/>
  <c r="J162"/>
  <c r="G162"/>
  <c r="D162"/>
  <c r="X145"/>
  <c r="X200" s="1"/>
  <c r="W145"/>
  <c r="W200" s="1"/>
  <c r="U145"/>
  <c r="U200" s="1"/>
  <c r="T145"/>
  <c r="T200" s="1"/>
  <c r="R145"/>
  <c r="R200" s="1"/>
  <c r="Q145"/>
  <c r="Q200" s="1"/>
  <c r="L145"/>
  <c r="L200" s="1"/>
  <c r="K145"/>
  <c r="K200" s="1"/>
  <c r="I145"/>
  <c r="I200" s="1"/>
  <c r="H145"/>
  <c r="H200" s="1"/>
  <c r="F145"/>
  <c r="F200" s="1"/>
  <c r="E145"/>
  <c r="E200" s="1"/>
  <c r="C145"/>
  <c r="C200" s="1"/>
  <c r="B145"/>
  <c r="B200" s="1"/>
  <c r="Y144"/>
  <c r="V144"/>
  <c r="S144"/>
  <c r="M144"/>
  <c r="J144"/>
  <c r="G144"/>
  <c r="D144"/>
  <c r="Y143"/>
  <c r="V143"/>
  <c r="S143"/>
  <c r="M143"/>
  <c r="J143"/>
  <c r="G143"/>
  <c r="D143"/>
  <c r="B103"/>
  <c r="H102"/>
  <c r="G102"/>
  <c r="F102"/>
  <c r="K233" s="1"/>
  <c r="E102"/>
  <c r="I233" s="1"/>
  <c r="D102"/>
  <c r="C102"/>
  <c r="T89"/>
  <c r="S89"/>
  <c r="R89"/>
  <c r="Q89"/>
  <c r="P89"/>
  <c r="O89"/>
  <c r="N89"/>
  <c r="M89"/>
  <c r="I89"/>
  <c r="T103" s="1"/>
  <c r="H89"/>
  <c r="S103" s="1"/>
  <c r="G89"/>
  <c r="R103" s="1"/>
  <c r="F89"/>
  <c r="Q103" s="1"/>
  <c r="C392" s="1"/>
  <c r="E89"/>
  <c r="P103" s="1"/>
  <c r="D89"/>
  <c r="O103" s="1"/>
  <c r="G261" s="1"/>
  <c r="C89"/>
  <c r="N103" s="1"/>
  <c r="E261" s="1"/>
  <c r="T88"/>
  <c r="S88"/>
  <c r="R88"/>
  <c r="Q88"/>
  <c r="P88"/>
  <c r="O88"/>
  <c r="N88"/>
  <c r="M88"/>
  <c r="I88"/>
  <c r="H88"/>
  <c r="G88"/>
  <c r="M264" s="1"/>
  <c r="F88"/>
  <c r="E88"/>
  <c r="D88"/>
  <c r="C88"/>
  <c r="G291"/>
  <c r="G416" i="1"/>
  <c r="F416"/>
  <c r="G415"/>
  <c r="F415"/>
  <c r="K270"/>
  <c r="I270"/>
  <c r="G270"/>
  <c r="E270"/>
  <c r="C270"/>
  <c r="K269"/>
  <c r="I269"/>
  <c r="G269"/>
  <c r="E269"/>
  <c r="C269"/>
  <c r="K268"/>
  <c r="I268"/>
  <c r="G268"/>
  <c r="E268"/>
  <c r="C268"/>
  <c r="K267"/>
  <c r="I267"/>
  <c r="G267"/>
  <c r="E267"/>
  <c r="C267"/>
  <c r="K266"/>
  <c r="I266"/>
  <c r="G266"/>
  <c r="E266"/>
  <c r="C266"/>
  <c r="K265"/>
  <c r="I265"/>
  <c r="G265"/>
  <c r="E265"/>
  <c r="C265"/>
  <c r="K264"/>
  <c r="I264"/>
  <c r="G264"/>
  <c r="E264"/>
  <c r="C264"/>
  <c r="K249"/>
  <c r="G249"/>
  <c r="E249"/>
  <c r="K236"/>
  <c r="I236"/>
  <c r="G236"/>
  <c r="E236"/>
  <c r="S229"/>
  <c r="Q229"/>
  <c r="C229"/>
  <c r="K227"/>
  <c r="I227"/>
  <c r="G227"/>
  <c r="E227"/>
  <c r="C227"/>
  <c r="S226"/>
  <c r="Q226"/>
  <c r="O226"/>
  <c r="K226"/>
  <c r="I226"/>
  <c r="G226"/>
  <c r="E226"/>
  <c r="K225"/>
  <c r="I225"/>
  <c r="G225"/>
  <c r="E225"/>
  <c r="C225"/>
  <c r="K223"/>
  <c r="I223"/>
  <c r="G223"/>
  <c r="E223"/>
  <c r="K222"/>
  <c r="I222"/>
  <c r="G222"/>
  <c r="E222"/>
  <c r="C222"/>
  <c r="C200"/>
  <c r="C199"/>
  <c r="C198"/>
  <c r="C197"/>
  <c r="Y171"/>
  <c r="X171"/>
  <c r="S171"/>
  <c r="M171"/>
  <c r="J171"/>
  <c r="G171"/>
  <c r="Y170"/>
  <c r="X170"/>
  <c r="S170"/>
  <c r="M170"/>
  <c r="J170"/>
  <c r="G170"/>
  <c r="D170"/>
  <c r="Y167"/>
  <c r="X167"/>
  <c r="S167"/>
  <c r="M167"/>
  <c r="J167"/>
  <c r="G167"/>
  <c r="Y166"/>
  <c r="S166"/>
  <c r="M166"/>
  <c r="J166"/>
  <c r="G166"/>
  <c r="W165"/>
  <c r="V165"/>
  <c r="U165"/>
  <c r="T165"/>
  <c r="R165"/>
  <c r="L165"/>
  <c r="K165"/>
  <c r="I165"/>
  <c r="H165"/>
  <c r="F165"/>
  <c r="E165"/>
  <c r="C165"/>
  <c r="X164"/>
  <c r="S164"/>
  <c r="M164"/>
  <c r="J164"/>
  <c r="G164"/>
  <c r="D164"/>
  <c r="Y163"/>
  <c r="X163"/>
  <c r="S163"/>
  <c r="M135"/>
  <c r="J163"/>
  <c r="G163"/>
  <c r="D163"/>
  <c r="Y162"/>
  <c r="X132"/>
  <c r="U132"/>
  <c r="B171"/>
  <c r="S74"/>
  <c r="H74"/>
  <c r="H66"/>
  <c r="B54"/>
  <c r="M68" s="1"/>
  <c r="C232" s="1"/>
  <c r="H52"/>
  <c r="H45"/>
  <c r="H31"/>
  <c r="H10"/>
  <c r="M163" l="1"/>
  <c r="M137"/>
  <c r="M165" s="1"/>
  <c r="C264" i="2"/>
  <c r="C263"/>
  <c r="M231"/>
  <c r="M232"/>
  <c r="Q231"/>
  <c r="Q232"/>
  <c r="O232"/>
  <c r="O231"/>
  <c r="S232"/>
  <c r="S231"/>
  <c r="E264"/>
  <c r="E263"/>
  <c r="I264"/>
  <c r="I263"/>
  <c r="Q264"/>
  <c r="Q263"/>
  <c r="G264"/>
  <c r="G263"/>
  <c r="K264"/>
  <c r="M263"/>
  <c r="K263"/>
  <c r="O264"/>
  <c r="O263"/>
  <c r="K261"/>
  <c r="K259"/>
  <c r="K257"/>
  <c r="E392"/>
  <c r="O261"/>
  <c r="I261"/>
  <c r="B392"/>
  <c r="M261"/>
  <c r="D392"/>
  <c r="Q261"/>
  <c r="F392"/>
  <c r="O233"/>
  <c r="Q267"/>
  <c r="D199"/>
  <c r="G267"/>
  <c r="I267"/>
  <c r="K267"/>
  <c r="D197"/>
  <c r="O267"/>
  <c r="E267"/>
  <c r="M267"/>
  <c r="Y197"/>
  <c r="M199"/>
  <c r="E259"/>
  <c r="M259"/>
  <c r="G259"/>
  <c r="I259"/>
  <c r="O259"/>
  <c r="Q259"/>
  <c r="V197"/>
  <c r="V199"/>
  <c r="L194"/>
  <c r="L195"/>
  <c r="Y196"/>
  <c r="B194"/>
  <c r="B195"/>
  <c r="N194"/>
  <c r="N195"/>
  <c r="C194"/>
  <c r="C195"/>
  <c r="O194"/>
  <c r="O195"/>
  <c r="G197"/>
  <c r="Y199"/>
  <c r="E194"/>
  <c r="E195"/>
  <c r="W194"/>
  <c r="W195"/>
  <c r="D196"/>
  <c r="J197"/>
  <c r="F194"/>
  <c r="F195"/>
  <c r="X194"/>
  <c r="X195"/>
  <c r="G196"/>
  <c r="M197"/>
  <c r="J196"/>
  <c r="I194"/>
  <c r="I195"/>
  <c r="M196"/>
  <c r="G199"/>
  <c r="H194"/>
  <c r="H195"/>
  <c r="S197"/>
  <c r="S199"/>
  <c r="K194"/>
  <c r="K195"/>
  <c r="P196"/>
  <c r="J199"/>
  <c r="C230" i="1"/>
  <c r="M102" i="2"/>
  <c r="C267"/>
  <c r="G192"/>
  <c r="M192"/>
  <c r="V192"/>
  <c r="G257"/>
  <c r="O257"/>
  <c r="E257"/>
  <c r="I257"/>
  <c r="M257"/>
  <c r="Q257"/>
  <c r="S198"/>
  <c r="S191"/>
  <c r="S192"/>
  <c r="S193"/>
  <c r="S194"/>
  <c r="D191"/>
  <c r="J191"/>
  <c r="Y191"/>
  <c r="D193"/>
  <c r="J193"/>
  <c r="Y193"/>
  <c r="D198"/>
  <c r="J198"/>
  <c r="Y198"/>
  <c r="G233"/>
  <c r="M233"/>
  <c r="Q233"/>
  <c r="G191"/>
  <c r="M191"/>
  <c r="V191"/>
  <c r="D192"/>
  <c r="J192"/>
  <c r="Y192"/>
  <c r="G193"/>
  <c r="M193"/>
  <c r="V193"/>
  <c r="G198"/>
  <c r="M198"/>
  <c r="V198"/>
  <c r="S233"/>
  <c r="B166" i="1"/>
  <c r="P165"/>
  <c r="D167"/>
  <c r="D171"/>
  <c r="M103" i="2"/>
  <c r="C261" s="1"/>
  <c r="X165" i="1"/>
  <c r="O102" i="2"/>
  <c r="Q102"/>
  <c r="S102"/>
  <c r="N102"/>
  <c r="P102"/>
  <c r="R102"/>
  <c r="T102"/>
  <c r="C146"/>
  <c r="D145" i="3"/>
  <c r="D148"/>
  <c r="D152"/>
  <c r="G143"/>
  <c r="G145"/>
  <c r="G148"/>
  <c r="G152"/>
  <c r="J143"/>
  <c r="J145"/>
  <c r="J148"/>
  <c r="J152"/>
  <c r="M143"/>
  <c r="M145"/>
  <c r="M148"/>
  <c r="M152"/>
  <c r="P143"/>
  <c r="P145"/>
  <c r="P148"/>
  <c r="P152"/>
  <c r="R281" i="2"/>
  <c r="R286"/>
  <c r="G285"/>
  <c r="I285" s="1"/>
  <c r="I228" i="1"/>
  <c r="G146" i="3"/>
  <c r="M146"/>
  <c r="C146"/>
  <c r="E146"/>
  <c r="I146"/>
  <c r="K146"/>
  <c r="O146"/>
  <c r="D146"/>
  <c r="J146"/>
  <c r="P146"/>
  <c r="B146"/>
  <c r="F146"/>
  <c r="H146"/>
  <c r="L146"/>
  <c r="N146"/>
  <c r="T146" i="2"/>
  <c r="X146"/>
  <c r="I291"/>
  <c r="K146"/>
  <c r="R146"/>
  <c r="G145"/>
  <c r="G146" s="1"/>
  <c r="V145"/>
  <c r="E393" s="1"/>
  <c r="M145"/>
  <c r="B393" s="1"/>
  <c r="E146"/>
  <c r="I146"/>
  <c r="G165"/>
  <c r="G194" s="1"/>
  <c r="M165"/>
  <c r="M194" s="1"/>
  <c r="V165"/>
  <c r="D145"/>
  <c r="D146" s="1"/>
  <c r="J145"/>
  <c r="J146" s="1"/>
  <c r="S145"/>
  <c r="D393" s="1"/>
  <c r="Y145"/>
  <c r="F393" s="1"/>
  <c r="B146"/>
  <c r="F146"/>
  <c r="H146"/>
  <c r="L146"/>
  <c r="Q146"/>
  <c r="U146"/>
  <c r="W146"/>
  <c r="D165"/>
  <c r="D194" s="1"/>
  <c r="J165"/>
  <c r="J194" s="1"/>
  <c r="P165"/>
  <c r="P194" s="1"/>
  <c r="Y165"/>
  <c r="Y194" s="1"/>
  <c r="G231"/>
  <c r="G165" i="1"/>
  <c r="D165"/>
  <c r="J165"/>
  <c r="S165"/>
  <c r="Y165"/>
  <c r="Y146" i="2" l="1"/>
  <c r="M146"/>
  <c r="M200"/>
  <c r="C259"/>
  <c r="C294"/>
  <c r="G195"/>
  <c r="Y200"/>
  <c r="S146"/>
  <c r="S200"/>
  <c r="Y195"/>
  <c r="V146"/>
  <c r="V200"/>
  <c r="J200"/>
  <c r="M195"/>
  <c r="P195"/>
  <c r="V194"/>
  <c r="V195"/>
  <c r="G200"/>
  <c r="D195"/>
  <c r="C265"/>
  <c r="J195"/>
  <c r="D200"/>
  <c r="G286"/>
  <c r="G281"/>
  <c r="S281"/>
  <c r="T281" s="1"/>
  <c r="Q295"/>
  <c r="Q296"/>
  <c r="Q294"/>
  <c r="Q265"/>
  <c r="I265"/>
  <c r="O296"/>
  <c r="O294"/>
  <c r="O295"/>
  <c r="O265"/>
  <c r="G265"/>
  <c r="S286"/>
  <c r="T286" s="1"/>
  <c r="S285"/>
  <c r="U285" s="1"/>
  <c r="W285" s="1"/>
  <c r="M295"/>
  <c r="M296"/>
  <c r="M294"/>
  <c r="M265"/>
  <c r="E294"/>
  <c r="E265"/>
  <c r="K296"/>
  <c r="K294"/>
  <c r="K295"/>
  <c r="K265"/>
  <c r="C257"/>
  <c r="D166" i="1"/>
  <c r="E295" i="2"/>
  <c r="E296"/>
  <c r="G228" i="1"/>
  <c r="K228"/>
  <c r="E228"/>
  <c r="C228"/>
  <c r="P147" i="3"/>
  <c r="D147"/>
  <c r="G147"/>
  <c r="J147"/>
  <c r="M147"/>
  <c r="C296" i="2"/>
  <c r="C295"/>
  <c r="G296"/>
  <c r="G295"/>
  <c r="G294"/>
  <c r="I296"/>
  <c r="I295"/>
  <c r="I294"/>
  <c r="U286" l="1"/>
  <c r="W286" s="1"/>
  <c r="I281"/>
  <c r="U281"/>
  <c r="W281" s="1"/>
  <c r="I286"/>
  <c r="K285"/>
  <c r="K286" l="1"/>
  <c r="M286" s="1"/>
  <c r="K281"/>
  <c r="M281" s="1"/>
  <c r="M285"/>
</calcChain>
</file>

<file path=xl/comments1.xml><?xml version="1.0" encoding="utf-8"?>
<comments xmlns="http://schemas.openxmlformats.org/spreadsheetml/2006/main">
  <authors>
    <author>jgc</author>
  </authors>
  <commentList>
    <comment ref="B2" authorId="0">
      <text>
        <r>
          <rPr>
            <sz val="8"/>
            <color indexed="81"/>
            <rFont val="Tahoma"/>
            <family val="2"/>
          </rPr>
          <t xml:space="preserve">FAVOR DE COLOCAR LOS DATOS DENTRO DE CADA CELDA O CASILLA Y NO MODIFICAR EL FORMATO
</t>
        </r>
      </text>
    </comment>
  </commentList>
</comments>
</file>

<file path=xl/comments2.xml><?xml version="1.0" encoding="utf-8"?>
<comments xmlns="http://schemas.openxmlformats.org/spreadsheetml/2006/main">
  <authors>
    <author>jgc</author>
    <author>Sergio Pascual Conde Maldonado</author>
  </authors>
  <commentList>
    <comment ref="B3" authorId="0">
      <text>
        <r>
          <rPr>
            <sz val="8"/>
            <color indexed="81"/>
            <rFont val="Tahoma"/>
            <family val="2"/>
          </rPr>
          <t xml:space="preserve">FAVOR DE COLOCAR LOS DATOS DENTRO DE CADA CELDA O CASILLA Y NO MODIFICAR EL FORMATO
</t>
        </r>
      </text>
    </comment>
    <comment ref="W283" authorId="1">
      <text>
        <r>
          <rPr>
            <b/>
            <sz val="9"/>
            <color indexed="81"/>
            <rFont val="Tahoma"/>
            <family val="2"/>
          </rPr>
          <t>El indicador se obtiene del número de estudiantes que egresaron o los que están por egresar en el año que se está calculando</t>
        </r>
      </text>
    </comment>
  </commentList>
</comments>
</file>

<file path=xl/comments3.xml><?xml version="1.0" encoding="utf-8"?>
<comments xmlns="http://schemas.openxmlformats.org/spreadsheetml/2006/main">
  <authors>
    <author>jgc</author>
    <author>Sergio Pascual Conde Maldonado</author>
    <author>Serch</author>
  </authors>
  <commentList>
    <comment ref="B2" authorId="0">
      <text>
        <r>
          <rPr>
            <sz val="8"/>
            <color indexed="81"/>
            <rFont val="Tahoma"/>
            <family val="2"/>
          </rPr>
          <t xml:space="preserve">FAVOR DE COLOCAR LOS DATOS DENTRO DE CADA CELDA O CASILLA Y NO MODIFICAR EL FORMATO
</t>
        </r>
      </text>
    </comment>
    <comment ref="V63" authorId="1">
      <text>
        <r>
          <rPr>
            <b/>
            <sz val="8"/>
            <color indexed="81"/>
            <rFont val="Tahoma"/>
            <family val="2"/>
          </rPr>
          <t>Padrón Nacional de Posgrado</t>
        </r>
      </text>
    </comment>
    <comment ref="V65" authorId="1">
      <text>
        <r>
          <rPr>
            <b/>
            <sz val="8"/>
            <color indexed="81"/>
            <rFont val="Tahoma"/>
            <family val="2"/>
          </rPr>
          <t>Programa de Fomento a la Calidad</t>
        </r>
      </text>
    </comment>
    <comment ref="W182" authorId="1">
      <text>
        <r>
          <rPr>
            <b/>
            <sz val="9"/>
            <color indexed="81"/>
            <rFont val="Tahoma"/>
            <family val="2"/>
          </rPr>
          <t>El indicador se obtiene del número de estudiantes que egresaron o los que están por egresar en el año que se está calculando</t>
        </r>
      </text>
    </comment>
    <comment ref="C238" authorId="2">
      <text>
        <r>
          <rPr>
            <b/>
            <sz val="9"/>
            <color indexed="81"/>
            <rFont val="Tahoma"/>
            <family val="2"/>
          </rPr>
          <t>Serch:</t>
        </r>
        <r>
          <rPr>
            <sz val="9"/>
            <color indexed="81"/>
            <rFont val="Tahoma"/>
            <family val="2"/>
          </rPr>
          <t xml:space="preserve">
</t>
        </r>
        <r>
          <rPr>
            <sz val="8"/>
            <color indexed="81"/>
            <rFont val="Tahoma"/>
            <family val="2"/>
          </rPr>
          <t>El valor que se capture es el que corresponde al número de alumnos que permanecen en la carrera.</t>
        </r>
      </text>
    </comment>
  </commentList>
</comments>
</file>

<file path=xl/sharedStrings.xml><?xml version="1.0" encoding="utf-8"?>
<sst xmlns="http://schemas.openxmlformats.org/spreadsheetml/2006/main" count="2477" uniqueCount="409">
  <si>
    <t>Marzo</t>
  </si>
  <si>
    <t>Nombre de la Institución:</t>
  </si>
  <si>
    <t>PROGRAMAS EDUCATIVOS EVALUABLES</t>
  </si>
  <si>
    <r>
      <t>Nivel</t>
    </r>
    <r>
      <rPr>
        <b/>
        <sz val="12"/>
        <rFont val="Arial Narrow"/>
        <family val="2"/>
      </rPr>
      <t xml:space="preserve"> </t>
    </r>
  </si>
  <si>
    <t>TSU</t>
  </si>
  <si>
    <t>LICENCIATURA</t>
  </si>
  <si>
    <t>ESPECIALIZACIÓN</t>
  </si>
  <si>
    <r>
      <t>Año</t>
    </r>
    <r>
      <rPr>
        <b/>
        <sz val="12"/>
        <rFont val="Arial Narrow"/>
        <family val="2"/>
      </rPr>
      <t xml:space="preserve"> </t>
    </r>
  </si>
  <si>
    <t>Diciembre</t>
  </si>
  <si>
    <r>
      <t>Número</t>
    </r>
    <r>
      <rPr>
        <sz val="12"/>
        <rFont val="Arial Narrow"/>
        <family val="2"/>
      </rPr>
      <t xml:space="preserve"> PE</t>
    </r>
  </si>
  <si>
    <r>
      <t>Matrícula</t>
    </r>
    <r>
      <rPr>
        <sz val="12"/>
        <rFont val="Arial Narrow"/>
        <family val="2"/>
      </rPr>
      <t xml:space="preserve"> </t>
    </r>
  </si>
  <si>
    <t>MAESTRÍA</t>
  </si>
  <si>
    <t>DOCTORADO</t>
  </si>
  <si>
    <t>TOTAL</t>
  </si>
  <si>
    <t>PROGRAMAS EDUCATIVOS NO EVALUABLES</t>
  </si>
  <si>
    <t>PROGRAMAS EDUCATIVOS (EVALUABLES Y NO EVALUABLES)</t>
  </si>
  <si>
    <t>PROGRAMAS EDUCATIVOS (EVALUABLES Y NO EVALUABLES</t>
  </si>
  <si>
    <t>Nota: Las celdas o casillas sombreadas no deben ser llenadas. Son Fórmulas para calcular automaticamente. Favor de no mover o modificar el formato. Introducir los datos sólo en las casillas en blanco.</t>
  </si>
  <si>
    <t>Área del Conocimiento</t>
  </si>
  <si>
    <t xml:space="preserve">MATRICULA POR ÁREA DEL CONOCIMIENTO Y TIPO </t>
  </si>
  <si>
    <t>TSU/PA</t>
  </si>
  <si>
    <t>Licenciatura</t>
  </si>
  <si>
    <t>Posgrado</t>
  </si>
  <si>
    <t xml:space="preserve">NORMATIVA INSTITUCIONAL </t>
  </si>
  <si>
    <t>Actualizados en los últimos cinco años</t>
  </si>
  <si>
    <t xml:space="preserve">Año de aprobación </t>
  </si>
  <si>
    <t xml:space="preserve">Leyes y Reglamentos </t>
  </si>
  <si>
    <t>SI</t>
  </si>
  <si>
    <t>NO</t>
  </si>
  <si>
    <t xml:space="preserve">Ley Orgánica </t>
  </si>
  <si>
    <t xml:space="preserve">Estatuto General o Reglamento Orgánico </t>
  </si>
  <si>
    <t xml:space="preserve">Reglamento de Personal Académico </t>
  </si>
  <si>
    <t xml:space="preserve">Reglamento del Servicio Social </t>
  </si>
  <si>
    <t xml:space="preserve">Reglamento para la admisión de estudiantes </t>
  </si>
  <si>
    <t>La institución cuenta con un Consejo Consultivo de Vinculación Social</t>
  </si>
  <si>
    <t>PERSONAL ACADÉMICO</t>
  </si>
  <si>
    <t>H</t>
  </si>
  <si>
    <t>M</t>
  </si>
  <si>
    <t>T</t>
  </si>
  <si>
    <t>Número de profesores de tiempo completo</t>
  </si>
  <si>
    <t>Número de profesores de tiempo parcial (PMT y PA)</t>
  </si>
  <si>
    <t>Total de profesores</t>
  </si>
  <si>
    <t>% de profesores de tiempo completo</t>
  </si>
  <si>
    <t>Profesores de Tiempo Completo con:</t>
  </si>
  <si>
    <t>Especialidad</t>
  </si>
  <si>
    <t>Maestría</t>
  </si>
  <si>
    <t>Doctorado</t>
  </si>
  <si>
    <t>Posgrado en el área de su desempeño</t>
  </si>
  <si>
    <t>Doctorado en el área de su desempeño</t>
  </si>
  <si>
    <t>Pertenencia al SNI / SNC</t>
  </si>
  <si>
    <t>Perfil deseable PROMEP, reconocido por la SEP</t>
  </si>
  <si>
    <t>Participación en el programa de tutoría</t>
  </si>
  <si>
    <t>Profesores (PTC, PMT y PA) que reciben capacitación y/o actualización con al menos 40 horas por año</t>
  </si>
  <si>
    <t>% Profesores de Tiempo Completo con:</t>
  </si>
  <si>
    <t>% H</t>
  </si>
  <si>
    <t>% M</t>
  </si>
  <si>
    <t>% T</t>
  </si>
  <si>
    <t>PROGRAMAS EDUCATIVOS</t>
  </si>
  <si>
    <t>Concepto</t>
  </si>
  <si>
    <t xml:space="preserve">NUM. </t>
  </si>
  <si>
    <t>%</t>
  </si>
  <si>
    <t>Número y % de PE que realizaron estudios de factibilidad para buscar su pertinencia</t>
  </si>
  <si>
    <t>Número y % de programas actualizados en los últimos cinco años</t>
  </si>
  <si>
    <t>Número y % de programas de TSU/PA y licenciatura en el nivel 1 de los CIEES</t>
  </si>
  <si>
    <t>Número y % de programas de TSU/PA y licenciatura en el nivel 2 de los CIEES</t>
  </si>
  <si>
    <t>Número y % de programas de TSU/PA y licenciatura en el nivel 3 de los CIEES</t>
  </si>
  <si>
    <t>Número y % de programas de TSU/PA y licenciatura acreditados</t>
  </si>
  <si>
    <t>Número y % de programas de posgrado reconocidos por el Programa Nacional de Posgrado de Calidad (PNPC SEP-CONACYT)</t>
  </si>
  <si>
    <t>Número y % de programas de posgrado incluidos en el Padrón Nacional de Posgrado (PNP SEP-CONACYT)</t>
  </si>
  <si>
    <t>Número y % de programas reconocios por el Programa de Fomento de la Calidad (PFC)</t>
  </si>
  <si>
    <t>Nota: En este caso las celdas o casillas sombreadas no deben ser llenadas, ya que no se solicita información en esa ubicación</t>
  </si>
  <si>
    <t>Programas y Matrícula Evaluable de Buena Calidad</t>
  </si>
  <si>
    <t>Núm.</t>
  </si>
  <si>
    <t>Número y % de PE de TSU y Lic.  de calidad*</t>
  </si>
  <si>
    <t>Número y % de matrícula de TSU y Lic. atendida en PE (evaluables) de calidad</t>
  </si>
  <si>
    <t>Número y % de Matrícula de PE de posgrado atendida en PE reconocios por el Programa Nacional de Posgrado de Calida (PNPC SEP-CONACyT)</t>
  </si>
  <si>
    <t>Número y % de Matrícula de PE de posgrado atendida en PE reconocidos por el Padrón Nacional de Posgrado (PNP SEP-CONACyT)</t>
  </si>
  <si>
    <t>Número y % de Matrícula de PE de posgrado atendida en PE reconocidos por el Programa de Fomento de la Calidad (PFC)</t>
  </si>
  <si>
    <t>* Considerar PE de buena calidad, los PE de TSU/PA y LIC que se encuentran en el Nivel 1 del padrón de PE evaluados por los CIEES o acreditados por un organismo reconocido por el COPAES.</t>
  </si>
  <si>
    <t>* Considerar PE de buena calidad, los PE de posgrado que están reconocidos en el Padron Nacional de Posgrado de Calidad o en el Padron de Fomento a la Calidad del CONACYT-SEP</t>
  </si>
  <si>
    <t>PROCESOS EDUCATIVOS</t>
  </si>
  <si>
    <t xml:space="preserve">NO. </t>
  </si>
  <si>
    <t>Número y % de becas otorgadas por la institución (TSU/PA, LIC. y Posgrado)</t>
  </si>
  <si>
    <t>Número y % de becas otorgadas por el PRONABES (TSU/PA y LIC)</t>
  </si>
  <si>
    <t>Número y % de becas otorgadas por el CONACyT (Esp. Maest. Y Doc.)</t>
  </si>
  <si>
    <t>Número y % de becas otorgadas por otros programas o instituciones (TSU/PA, Licenciatura y Posgrado)</t>
  </si>
  <si>
    <t>Total del número de becas</t>
  </si>
  <si>
    <t>Número y % de alumnos que reciben tutoría en PE de TSU/PA y LIC.</t>
  </si>
  <si>
    <t>Número y % de estudiantes que realizan movilidad nacional y que tiene valor curricular</t>
  </si>
  <si>
    <t>Número y % de estudiantes que realizan movilidad internacional y que tiene valor curricular</t>
  </si>
  <si>
    <t>Número y % de estudiantes de nuevo ingreso</t>
  </si>
  <si>
    <t>Número y % de estudiantes de nuevo ingreso que reciben cursos de regularización para atender sus deficiencias académicas</t>
  </si>
  <si>
    <t>Número y  % de PE que aplican procesos colegiados de evaluación del aprendizaje</t>
  </si>
  <si>
    <t>Número y % de PE que se actualizaron o incorporaron elementos de enfoques centrados en el estudiante o en el aprendizaje</t>
  </si>
  <si>
    <t>Número y % de PE que tienen  el currículo flexible</t>
  </si>
  <si>
    <t>Número y % de programas educativos con tasa de titulación superior al 70 %</t>
  </si>
  <si>
    <t>Número y % de programas educativos con tasa de retención del 1º. al 2do. año superior al 70 %</t>
  </si>
  <si>
    <t>Numero y % de satisfacción de los estudiantes (**)</t>
  </si>
  <si>
    <t>(**) Si se cuenta con este estudio se debe de incluir un texto como ANEXO INSTITUCIONAL que describa la forma en que se realiza esta actividad. Para obtener el porcentaje de este indicador hay que considerar el total de encuestados entre los que contestaron positivamente.</t>
  </si>
  <si>
    <t>RESULTADOS EDUCATIVOS</t>
  </si>
  <si>
    <t>Número y % de PE que aplican el EGEL a estudiantes egresados (Licenciatura)</t>
  </si>
  <si>
    <t>Número y % de estudiantes que aplicaron el EGEL (Licenciatura)</t>
  </si>
  <si>
    <t>Número y % de estudiantes que aprobaron el EGEL (Licenciatura)</t>
  </si>
  <si>
    <t>Número y % de estudiantes que aprobaron y que obtuvieron un resultado satisfactorio en el EGEL (Licenciatura)</t>
  </si>
  <si>
    <t>Número y % de estudiantes que aprobaron y que obtuvieron un resultado sobresaliente en el EGEL (Licenciatura)</t>
  </si>
  <si>
    <t>Número y % de PE que aplican el EGETSU a estudiantes egresados (TSU/PA)</t>
  </si>
  <si>
    <t>Número y % de estudiantes que aplicaron el EGETSU (TSU/PA)</t>
  </si>
  <si>
    <t>Número y % de estudiantes que aprobaron el EGETSU (TSU/PA)</t>
  </si>
  <si>
    <t>Número y % de estudiantes que aprobaron y que obtuvieron un resultado satisfactorio en el EGETSU (TSU/PA)</t>
  </si>
  <si>
    <t>Número y % de estudiantes que aprobaron y que obtuvieron un resultado sobresalientes en el EGETSU (TSU/PA)</t>
  </si>
  <si>
    <t>Número y % de PE que se actualizarán incorporando el servicio social en el plan de estudios</t>
  </si>
  <si>
    <t>Número y % de PE que se actualizarán incorporando la práctica profesional en el plan de estudios</t>
  </si>
  <si>
    <t>Número y % de PE basados en competencias</t>
  </si>
  <si>
    <t>Número y % de PE que incorporan una segunda lengua (preferentemente el inglés) y que es requisito de egreso</t>
  </si>
  <si>
    <t>Número y % de PE que incorporan la temática del medio ambiente y el desarrollo sustentable en sus planes y/o programas de estudio</t>
  </si>
  <si>
    <t>Número y % de PE en los que el 80 % o más de sus egresados consiguieron empleo en menos de seis meses después de egresar</t>
  </si>
  <si>
    <t>Número y % de PE en los que el 80 % o más de sus titulados realizó alguna actividad laboral durante el primer año después de egresar y que coincidió o tuvo relación con sus estudios</t>
  </si>
  <si>
    <t>Conepto</t>
  </si>
  <si>
    <t>M1</t>
  </si>
  <si>
    <t>M2</t>
  </si>
  <si>
    <t>Núm</t>
  </si>
  <si>
    <t>Número y % de egresados de TSU/PA que consiguieron empleo en menos de seis meses despues de egresar</t>
  </si>
  <si>
    <t>Número y % de titulados de TSU/PA que realizó alguna actividad laboral despues de egresar y que coincidió o tuvo relación con sus estudios</t>
  </si>
  <si>
    <t>Número y % de egresados de licenciatura que consiguieron empleo en menos de seis meses despues de egresar</t>
  </si>
  <si>
    <t>Número y % de titulados de licenciatura que realizó alguna actividad laboral despues de egresar y que coincidió o tuvo relación con sus estudios</t>
  </si>
  <si>
    <t>Número y % de satisfacción de los egresados (**)</t>
  </si>
  <si>
    <t>Número y % de satisfacción de los empleadores sobre el desempeño de los egresados (**)</t>
  </si>
  <si>
    <t>(**) Si se cuenta con este estudio, incluir un texto como ANEXO INSTITUCIONAL que describa la forma en que se realiza esta actividad. Para obtener el porcentaje de este indicador hay que considerar el total de encuestados entre los que contestaron positivamente.</t>
  </si>
  <si>
    <t>M1: Corresponde al número inicial con el que se obtiene el porcentaje de cada concepto.</t>
  </si>
  <si>
    <t>M2: Corresponde al número final con el que se obtiene el porcentaje de cada concepto.</t>
  </si>
  <si>
    <t>GENERACIÓN Y APLICACIÓN DEL CONOCIMIENTO</t>
  </si>
  <si>
    <t>Existen estrategias orientas a compensar deficiencias de los estudiantes para evitar la deserción, manteniendo la calidad (**)</t>
  </si>
  <si>
    <t>(**) En caso afirmativo, incluir un texto como ANEXO que describa la forma en que se realiza esta actividad.</t>
  </si>
  <si>
    <t>INFRAESTRUCTURA: CÓMPUTO</t>
  </si>
  <si>
    <t>Didiembre</t>
  </si>
  <si>
    <t>Total</t>
  </si>
  <si>
    <t>Obsoletas</t>
  </si>
  <si>
    <t>Dedicadas a los alumnos</t>
  </si>
  <si>
    <t>Dedicadas a los profesores</t>
  </si>
  <si>
    <t>Dedicadas al personal de apoyo</t>
  </si>
  <si>
    <t>Total de computadoras en la institución</t>
  </si>
  <si>
    <t>Número</t>
  </si>
  <si>
    <t>Número y % de computadores por personal de apoyo</t>
  </si>
  <si>
    <t>Si</t>
  </si>
  <si>
    <t>No</t>
  </si>
  <si>
    <t>¿Existe una política institucional para la adquisición de material informático? (**)</t>
  </si>
  <si>
    <t>¿Existen mecanismos para conocer la opinión de profesores y alumnos sobre la calidad de los servicios informáticos? (**)</t>
  </si>
  <si>
    <t>% de construcción de la red interna</t>
  </si>
  <si>
    <t>INFRAESTRUCTURA: ACERVOS Libros en las bibliotecas de la institución</t>
  </si>
  <si>
    <t>Área de conocimiento</t>
  </si>
  <si>
    <t>Matrícula</t>
  </si>
  <si>
    <t>Títulos</t>
  </si>
  <si>
    <t>Volúmenes</t>
  </si>
  <si>
    <t>Suscripciones a revistas</t>
  </si>
  <si>
    <t>Suscripciones a revista</t>
  </si>
  <si>
    <t>Q/P</t>
  </si>
  <si>
    <t>R/P</t>
  </si>
  <si>
    <t>Número y % de bibliotecas que cuentan con conexión a internet</t>
  </si>
  <si>
    <t>¿Existe una política institucional de adquisición de material bibliográfico? (**)</t>
  </si>
  <si>
    <t>¿Existen mecanismos para conocer la opinión de profesores y alumnos sobre la calidad de los servicios bibliotecarios? (**)</t>
  </si>
  <si>
    <t>(**) En caso afirmativo, incluir un texto como ANEXO INSTITUCIONAL que describa la forma en que se realiza esta actividad.</t>
  </si>
  <si>
    <t>INFRAESTRUCTURA: CUBÍCULOS</t>
  </si>
  <si>
    <t xml:space="preserve">Número y % de profesores de tiempo completo con cubículo individual o compartido </t>
  </si>
  <si>
    <t>GESTIÓN</t>
  </si>
  <si>
    <t>NUM.</t>
  </si>
  <si>
    <t>Número y % de recomendaciones emitidas por el Comité de Administración y Gestión de los CIEES, que han sido atendidas</t>
  </si>
  <si>
    <t>Número y % de funcionarios que han sido capacitados en planeación estratégica</t>
  </si>
  <si>
    <t>Número y % de funcionarios que han sido capacitados para la gestión de IES</t>
  </si>
  <si>
    <t>Monto y % de recursos obtenidos para realizar transferencia tecnológica e innovación con el sector productivo respecto a los ingresos propios</t>
  </si>
  <si>
    <t>Monto y % de recursos generados por actividades de vinculación respecto a los ingresos propios</t>
  </si>
  <si>
    <t>La Instittución tiene el SIIA en operación</t>
  </si>
  <si>
    <t>¿El SIIA calcula los indicadores académicos institucionales? (tasa de egreso y de titulación por cohorte, seguimiento de egresados, indicadores de desempeño docente y los de gestión)</t>
  </si>
  <si>
    <t>Num</t>
  </si>
  <si>
    <t>La Institución cuenta con procesos certificados</t>
  </si>
  <si>
    <t>Numero de procesos certificados</t>
  </si>
  <si>
    <t>Organismo Certificador</t>
  </si>
  <si>
    <t>Año de Certificación</t>
  </si>
  <si>
    <t>Duración de la Certificación</t>
  </si>
  <si>
    <t>* Se puede insertar filas para listar los procesos certificados.</t>
  </si>
  <si>
    <t xml:space="preserve">¿Existen mecanismos para la evaluación del personal académico? (**)  </t>
  </si>
  <si>
    <t>¿Existen mecanismos para evaluar la eficiencia en la utilización de los recursos físicos? (**)  </t>
  </si>
  <si>
    <t>¿Se realizan estudios para conocer las características, necesidades, circunstancias y expectativas de los estudiantes? (**)</t>
  </si>
  <si>
    <t>¿Se realiza investigación educativa para incidir en la superación del personal académico y en el aprendizaje de los estudiantes? (***)</t>
  </si>
  <si>
    <t>¿Se ha impulsado un Nuevo Modelo Educativo? (***)</t>
  </si>
  <si>
    <t>¿Se cuenta con un Programa Institucional de tutoría? (***)</t>
  </si>
  <si>
    <t>¿Se forma a los estudiantes con capacidades para la vida, actitudes favorables para "aprender a aprender" y habilidades para desempeñarse de manera productiva y competitiva en el mercado laboral? (**)</t>
  </si>
  <si>
    <t>(**) En caso afirmativo, incluir un texto como ANEXO INSTITUCIONAL que describa la forma en que se realiza esta actividad; y en su caso, presentar la evidencia que lo confirmen.</t>
  </si>
  <si>
    <t>(***) En caso afirmativo, incluir un texto como Anexo Institucional, con los resultados e impactos en la formación integral de estudiante; y en su caso, mencionar cuáles han sido los obtaculos y que estrategias se implementarán para su mejora</t>
  </si>
  <si>
    <t>Nombre de la DES:</t>
  </si>
  <si>
    <t>Nombre de las unidades académicas (escuelas, facultades, institutos) que integran la DES:</t>
  </si>
  <si>
    <t>PROGRAMAS EDUCATIVOS QUE OFRECE LA DES</t>
  </si>
  <si>
    <t>NOMBRE DEL PROGRAMA EDUCATIVO</t>
  </si>
  <si>
    <t>TSU / PA</t>
  </si>
  <si>
    <t>POSGRADO</t>
  </si>
  <si>
    <t>Acreditado</t>
  </si>
  <si>
    <t>Nivel 1</t>
  </si>
  <si>
    <t>Nivel 2</t>
  </si>
  <si>
    <t>Nivel 3</t>
  </si>
  <si>
    <t>Evaluado Si = S; No  = N</t>
  </si>
  <si>
    <t>Registrar todos los programas educativos de la DES, indicar la clasificación de los CIEES, si ha sido acreditado o si no ha sido evaluado. Puede ocurrir más de una categoría. Marque con con una X</t>
  </si>
  <si>
    <t>Nivel</t>
  </si>
  <si>
    <t>ESPECIALIDAD</t>
  </si>
  <si>
    <t>Año</t>
  </si>
  <si>
    <t>2006</t>
  </si>
  <si>
    <t>2007</t>
  </si>
  <si>
    <t>2008</t>
  </si>
  <si>
    <t>2009</t>
  </si>
  <si>
    <t>2010</t>
  </si>
  <si>
    <t>2011</t>
  </si>
  <si>
    <t>2012</t>
  </si>
  <si>
    <t>Número de PE</t>
  </si>
  <si>
    <t>Concepto:</t>
  </si>
  <si>
    <t>Número y % de TSU/PA y LIC en el nivel 1 de los CIEES</t>
  </si>
  <si>
    <t>Número y % de TSU/PA y LIC en el nivel 2 de los CIEES</t>
  </si>
  <si>
    <t>Número y % de TSU/PA y LIC en el nivel 3 de los CIEES</t>
  </si>
  <si>
    <t>Número y % de satisfacción de los estudiantes (**)</t>
  </si>
  <si>
    <t>(**) Si se cuenta con este estudio se debe de incluir un texto como ANEXO al ProDES que describa la forma en que se realiza esta actividad. Para obtener el porcentaje de este indicador hay que considerar el total de encuestados entre los que contestaron positivamente.</t>
  </si>
  <si>
    <t>(**) Si se cuenta con este estudio, incluir un texto como ANEXO al ProDES que describa la forma en que se realiza esta actividad. Para obtener el porcentaje de este indicador hay que considerar el total de encuestados entre los que contestaron positivamente.</t>
  </si>
  <si>
    <t>Total de computadoras en la DES</t>
  </si>
  <si>
    <t>Área del conocimiento</t>
  </si>
  <si>
    <t>B  / A</t>
  </si>
  <si>
    <t>C  / A</t>
  </si>
  <si>
    <t>Suscrip-ciones a revistas</t>
  </si>
  <si>
    <t>(A)</t>
  </si>
  <si>
    <t>(B)</t>
  </si>
  <si>
    <t>( C )</t>
  </si>
  <si>
    <t>Nombre del programa educativo:</t>
  </si>
  <si>
    <t>Clave de PE en formato 911:</t>
  </si>
  <si>
    <t>Clave  del formato 911 de la escuela a la que pertenece:</t>
  </si>
  <si>
    <t>DES a la que pertenece:</t>
  </si>
  <si>
    <t>Campus:</t>
  </si>
  <si>
    <t>Municipio en el que se imparte el PE:</t>
  </si>
  <si>
    <t>DESCRIPCIÓN DEL PROGRAMA EDUCATIVO</t>
  </si>
  <si>
    <t>PA</t>
  </si>
  <si>
    <t>LIC</t>
  </si>
  <si>
    <t>ESP</t>
  </si>
  <si>
    <t>MAE</t>
  </si>
  <si>
    <t>DOC</t>
  </si>
  <si>
    <t>Nivel Educativo:</t>
  </si>
  <si>
    <t>Trimestre</t>
  </si>
  <si>
    <t>Cuatrimestre</t>
  </si>
  <si>
    <t>Semestre</t>
  </si>
  <si>
    <t>Anual</t>
  </si>
  <si>
    <t>Período lectivo:</t>
  </si>
  <si>
    <t>Duración en períodos lectivos:</t>
  </si>
  <si>
    <t>Cursos básico</t>
  </si>
  <si>
    <t>Cursos optativos</t>
  </si>
  <si>
    <t>Porcentaje del plan en:</t>
  </si>
  <si>
    <t xml:space="preserve">NO </t>
  </si>
  <si>
    <t>El servicio social está incorporado al PE:</t>
  </si>
  <si>
    <t>El PE aplican procesos colegiados de evaluación del aprendizaje</t>
  </si>
  <si>
    <t>El PE incorporó elementos centrados en el estudiante o en el aprendizaje</t>
  </si>
  <si>
    <t>El PE tiene un curriculum flexible</t>
  </si>
  <si>
    <t>En el PE se ha realizado un estudio de factibilidad que justifica su pertinencia</t>
  </si>
  <si>
    <t>El PE es evaluable</t>
  </si>
  <si>
    <t xml:space="preserve">Año de la última actualización del currículum: </t>
  </si>
  <si>
    <t>El PE se actualizó incorporando los estudios de seguimiento de egresados</t>
  </si>
  <si>
    <t>El PE se actualizó incorporando los estudios de empleadores</t>
  </si>
  <si>
    <t>El PE se actualizó incorporando la práctica profesional en el plan de estudios</t>
  </si>
  <si>
    <t>En su caso, el PE está basado en competencias</t>
  </si>
  <si>
    <t>El PE que incorpora una segunda lengua (preferentemente el inglés) y que es requisito de egreso</t>
  </si>
  <si>
    <t>En su caso, el PE incorpora la temática del medio ambiente y el desarrollo sustentable en su plan y/o programa de estudio</t>
  </si>
  <si>
    <t>EGETSU</t>
  </si>
  <si>
    <t>EGEL</t>
  </si>
  <si>
    <t>Egresados que aplicaron el examen</t>
  </si>
  <si>
    <t>Egresados que aprobaron el examen</t>
  </si>
  <si>
    <t>Egresados que aprobaron el examen con resultado satisfactorio</t>
  </si>
  <si>
    <t>Egresados que aprobaron el examen con resultado sobresaliente</t>
  </si>
  <si>
    <t>El PE aplica a sus estudiantes el examen de egreso (Indique el tipo de examen que se aplica)</t>
  </si>
  <si>
    <t>Competencia Internacional</t>
  </si>
  <si>
    <t>PNP</t>
  </si>
  <si>
    <t>Nivel obtenido</t>
  </si>
  <si>
    <t>Consolidado</t>
  </si>
  <si>
    <t>Nivel PNPC</t>
  </si>
  <si>
    <t>Año de ingreso</t>
  </si>
  <si>
    <t>En Desarrollo</t>
  </si>
  <si>
    <t>PFC</t>
  </si>
  <si>
    <t>Evaluado por los CIEES:</t>
  </si>
  <si>
    <t>El PE tiene reconocimiento de Programa Nacional de Posgrado de Calidad (PNPC SEP - CONACyT)</t>
  </si>
  <si>
    <t>Reciente Creación</t>
  </si>
  <si>
    <t>Organismo</t>
  </si>
  <si>
    <t>Acreditado por un organismo reconocido por el COPAES:</t>
  </si>
  <si>
    <t>La bibliografía recomendada está actualizada:</t>
  </si>
  <si>
    <t>Listar opciones de titulación:</t>
  </si>
  <si>
    <t>Matrícula del PE:</t>
  </si>
  <si>
    <t>Número de profesores de tiempo completo que participan en el PE</t>
  </si>
  <si>
    <t>Total de profesores que participan en el PE</t>
  </si>
  <si>
    <t>% de profesores de tiempo completo que participan en el PE</t>
  </si>
  <si>
    <t>Número de profesores visitantes que participan en las actividades del PE</t>
  </si>
  <si>
    <t>Miembros del SNI</t>
  </si>
  <si>
    <t>Miembros del SNC</t>
  </si>
  <si>
    <t>PROCESO EDUCATIVO</t>
  </si>
  <si>
    <t>Número y % de becas otorgadas por la institución</t>
  </si>
  <si>
    <t>Número y % de becas otorgadas por el PRONABES</t>
  </si>
  <si>
    <t>Número y % de becas otorgadas por el CONACyT</t>
  </si>
  <si>
    <t>Número y % de becas otorgadas por otros programas o instituciones</t>
  </si>
  <si>
    <t>Número y % de alumnos que reciben tutoría</t>
  </si>
  <si>
    <t>Número y porcentaje de satisfacción de los estudiantes (**)</t>
  </si>
  <si>
    <t>Tiempo promedio empleado por los estudiantes para cursar y aprobar la totalidad de las materias del plan de estudios</t>
  </si>
  <si>
    <t xml:space="preserve">* El número y porcentaje de estos indicadores se obtiene a partir del total de alumnos que conforman la cohorte generacional del año que se está calculando (Ver Anexo I de la Guía).  Por ejemplo, en el caso de eficiencia terminal el número de estudiantes que se solicita, son los que ingresaron cinco atrás y que concluyeron al 100% los requisitos académicos del PE. </t>
  </si>
  <si>
    <t>(**) Si se cuenta con este estudio se debe de incluir un texto como ANEXO que describa la forma en que se realiza esta actividad. Para obtener el porcentaje de este indicador hay que considerar el total de encuestados entre los que contestaron positivamente.</t>
  </si>
  <si>
    <t>Número y % de egresados que consiguieron empleo en menos de seis meses despues de egresar</t>
  </si>
  <si>
    <t>Número y % de titulados que realizó alguna actividad laboral despues de egresar y que coincidió o tuvo relación con sus estudios</t>
  </si>
  <si>
    <t>Número y % de satisfacción de los empleadores sobre el desempeño de los egresados del PE (**)</t>
  </si>
  <si>
    <t>(**) Si se cuenta con este estudio, incluir un texto como ANEXO del ProDES que describa la forma en que se realiza esta actividad. Para obtener el porcentaje de este indicador hay que considerar el total de encuestados entre los que contestaron positivamente.</t>
  </si>
  <si>
    <t>Número y % de PE que se actualizarán incorporando estudios de empleadores</t>
  </si>
  <si>
    <t>Matrícula Evaluable en PE de Calidad</t>
  </si>
  <si>
    <t>Número y % de PE de licenciatura/campus con estándar 1 del IDAP del CENEVAL</t>
  </si>
  <si>
    <t>Número y % de PE de licenciatura/campus con estándar 2 del IDAP del CENEVAL</t>
  </si>
  <si>
    <t>Monto y % de recursos autogenerados (ingresos propios) respecto al monto total del presupuesto (subsidio ordinario).</t>
  </si>
  <si>
    <t>El PE participó en la convocatoria del Padrón de Programas de Licenciatura de Alto Rendimiento Académico de los EGEL.</t>
  </si>
  <si>
    <t>Estandar 1</t>
  </si>
  <si>
    <t>Estandar 2</t>
  </si>
  <si>
    <t>Otro</t>
  </si>
  <si>
    <t>MAESTRIA</t>
  </si>
  <si>
    <t>2013</t>
  </si>
  <si>
    <t>2014</t>
  </si>
  <si>
    <t>2015</t>
  </si>
  <si>
    <t>Disciplinar</t>
  </si>
  <si>
    <t>Multidisciplnar (que cuentan con PE de diferentes áreas del conocimiento)</t>
  </si>
  <si>
    <t>M3</t>
  </si>
  <si>
    <t>M4</t>
  </si>
  <si>
    <t>M5</t>
  </si>
  <si>
    <t>M6</t>
  </si>
  <si>
    <t>Para obtener el número y porcentaje de estos indicadores se debe considerar el calculo de la tasa de titulación conforme a lo que se indicia en el Anexo I de la Guía.</t>
  </si>
  <si>
    <t>La normativa institucional actual es la adecuada para sustentar el desarrollo de la universidad y hacer frente a los retos que ha identificado.</t>
  </si>
  <si>
    <t>Número y % de estudiantes realizan movilidad académica nacional</t>
  </si>
  <si>
    <t>Número y % de estudiantes realizan movilidad académica internacional</t>
  </si>
  <si>
    <t>Para obtener el número y porcentaje de estos indicadores se debe considerar el cálculo de la tasa de titulación conforme a lo que se indicia en el Anexo I de la Guía.</t>
  </si>
  <si>
    <t>Número y % de programas educativos de TSU y Licenciatura con tasa de titulación superior al 70 %</t>
  </si>
  <si>
    <t>Número y % de programas educativos de TSU y Licenciatura con tasa de retención del 1º. al 2do. año superior al 70 %</t>
  </si>
  <si>
    <t>¿Existen mecanismos para evaluar la eficiencia en la utilización de los recursos financieros? (**)</t>
  </si>
  <si>
    <t>Reciente creación</t>
  </si>
  <si>
    <t>DES multidisciplinar que cuentan con PE en más de una área del conocimiento.</t>
  </si>
  <si>
    <t>Número y % de PE de TSU y Licenciatura evaluados por los CIEES</t>
  </si>
  <si>
    <t>Número y  % de PE de TSU y Licenciatura que aplican procesos colegiados de evaluación del aprendizaje</t>
  </si>
  <si>
    <t>Reciente creación*</t>
  </si>
  <si>
    <t>Año*</t>
  </si>
  <si>
    <t>Número y % de PE posgrado que se actualizarán incorporando estudios de seguimiento de egresados (graduados)</t>
  </si>
  <si>
    <t>FORMATO PARA CAPTURA INFORMACIÓN E INDICADORES BÁSICOS DE LA INSTITUCIÓN. PIFI 2012-2013</t>
  </si>
  <si>
    <t>Duración</t>
  </si>
  <si>
    <t>Número y % de opiniones favorables de los resultados de los PE de la DES, de una muestra representativa de la sociedad (**)</t>
  </si>
  <si>
    <t>Número y % de opiniones favorables sobre los resultados de los PE de la institución, de una muestra representafiva de la sociedad(**)</t>
  </si>
  <si>
    <t>Número y % de cuerpos académicos en formación registrados en el PROMEP</t>
  </si>
  <si>
    <t>Número y % de cuerpos académicos en consolidación registrados en el PROMEP</t>
  </si>
  <si>
    <t>Número y % de cuerpos académicos consolidados registrados en el PROMEP</t>
  </si>
  <si>
    <t>Número de LGAC registradas en el PROMEP</t>
  </si>
  <si>
    <t>Total de cuerpos académicos registrados en el PROMEP</t>
  </si>
  <si>
    <t>Relación de computadoras por profesor</t>
  </si>
  <si>
    <t>Relación de computadoras por alumno</t>
  </si>
  <si>
    <t>Procesos certificados por las normas ISO-9000: 2008</t>
  </si>
  <si>
    <t>Número y % de PE actualizados</t>
  </si>
  <si>
    <t>FORMATO PARA CAPTURAR INFORMACIÓN E INDICADORES BÁSICOS DE LA DES. PIFI 2012-2013</t>
  </si>
  <si>
    <t>FORMATO PARA CAPTURAR INFORMACIÓN E INDICADORES BÁSICOS DEL PROGRAMA EDUCATIVO. PIFI 2012-2013</t>
  </si>
  <si>
    <r>
      <t xml:space="preserve">INFRAESTRUCTURA: ACERVOS </t>
    </r>
    <r>
      <rPr>
        <b/>
        <sz val="11"/>
        <color indexed="8"/>
        <rFont val="Arial Narrow"/>
        <family val="2"/>
      </rPr>
      <t>Libros y revistas en las bibliotecas de la DES</t>
    </r>
  </si>
  <si>
    <t>Número y % de becas otorgadas por el CONACyT (Esp. Maest. y Doc.)</t>
  </si>
  <si>
    <t>Educación</t>
  </si>
  <si>
    <t>Artes y Humanidades</t>
  </si>
  <si>
    <t>Ciencias Sociales, Administración y Derecho</t>
  </si>
  <si>
    <t>Ciencias Naturales, Exactas y de la Computación</t>
  </si>
  <si>
    <t>Ingeniría, Manufactura y Construcción</t>
  </si>
  <si>
    <t>Agronomía y Veterinaria</t>
  </si>
  <si>
    <t>Salud</t>
  </si>
  <si>
    <t>Servicios</t>
  </si>
  <si>
    <t>EDUCACIÓN</t>
  </si>
  <si>
    <t>ARTES Y HUMANIDADES</t>
  </si>
  <si>
    <t>CIENCIAS SOCUIALES, ADMINISTRACIÓN Y DERECHO</t>
  </si>
  <si>
    <t>CIENCIAS NATURALES , EXACTAS Y DE LA COMPUTACIÓN</t>
  </si>
  <si>
    <t>INGENIERÍA, MANUFACTURA Y CONSTRUCCIÓN</t>
  </si>
  <si>
    <t>SERVICIOS</t>
  </si>
  <si>
    <t>AGRONOMÍA Y VETERINARIA</t>
  </si>
  <si>
    <t>SALUD</t>
  </si>
  <si>
    <t>Número y % de PE de TSU/PA y Licenciatura que se actualizarán incorporando estudios de seguimiento de egresados</t>
  </si>
  <si>
    <t>Número y % de PE de TSU/PA y licenciatura que se actualizarán incorporando estudios de seguimiento de egresados</t>
  </si>
  <si>
    <r>
      <t xml:space="preserve">Número y % de la tasa de retención por </t>
    </r>
    <r>
      <rPr>
        <b/>
        <sz val="11"/>
        <rFont val="Arial Narrow"/>
        <family val="2"/>
      </rPr>
      <t>cohorte generacional del ciclo A</t>
    </r>
    <r>
      <rPr>
        <sz val="11"/>
        <rFont val="Arial Narrow"/>
        <family val="2"/>
      </rPr>
      <t>; del 1ro. al 2do. Año en TSU/PA .</t>
    </r>
  </si>
  <si>
    <r>
      <t xml:space="preserve">Número y % de la tasa de retención por </t>
    </r>
    <r>
      <rPr>
        <b/>
        <sz val="11"/>
        <rFont val="Arial Narrow"/>
        <family val="2"/>
      </rPr>
      <t>cohorte generacional del ciclo B</t>
    </r>
    <r>
      <rPr>
        <sz val="11"/>
        <rFont val="Arial Narrow"/>
        <family val="2"/>
      </rPr>
      <t>; del 1ro. al 2do. Año en TSU/PA .</t>
    </r>
  </si>
  <si>
    <r>
      <t xml:space="preserve">Número y % de la tasa de retención </t>
    </r>
    <r>
      <rPr>
        <b/>
        <sz val="11"/>
        <rFont val="Arial Narrow"/>
        <family val="2"/>
      </rPr>
      <t>por cohorte generacional del ciclo A</t>
    </r>
    <r>
      <rPr>
        <sz val="11"/>
        <rFont val="Arial Narrow"/>
        <family val="2"/>
      </rPr>
      <t>; del 1ro. al 2do. Año en licenciatura.</t>
    </r>
  </si>
  <si>
    <r>
      <t xml:space="preserve">Número y % de la tasa de retención </t>
    </r>
    <r>
      <rPr>
        <b/>
        <sz val="11"/>
        <rFont val="Arial Narrow"/>
        <family val="2"/>
      </rPr>
      <t>por cohorte generacional del ciclo B</t>
    </r>
    <r>
      <rPr>
        <sz val="11"/>
        <rFont val="Arial Narrow"/>
        <family val="2"/>
      </rPr>
      <t>; del 1ro. al 2do. Año en licenciatura.</t>
    </r>
  </si>
  <si>
    <r>
      <t>Número y % de la tasa de retención</t>
    </r>
    <r>
      <rPr>
        <b/>
        <sz val="10"/>
        <rFont val="Arial Narrow"/>
        <family val="2"/>
      </rPr>
      <t xml:space="preserve"> por cohorte generacional del ciclo A</t>
    </r>
    <r>
      <rPr>
        <sz val="10"/>
        <rFont val="Arial Narrow"/>
        <family val="2"/>
      </rPr>
      <t>; del 1ro. al 2do. Año.</t>
    </r>
  </si>
  <si>
    <r>
      <t xml:space="preserve">Número y % de la tasa de retención </t>
    </r>
    <r>
      <rPr>
        <b/>
        <sz val="10"/>
        <rFont val="Arial Narrow"/>
        <family val="2"/>
      </rPr>
      <t>por cohorte generacional del ciclo B</t>
    </r>
    <r>
      <rPr>
        <sz val="10"/>
        <rFont val="Arial Narrow"/>
        <family val="2"/>
      </rPr>
      <t>; del 1ro. al 2do. Año.</t>
    </r>
  </si>
  <si>
    <r>
      <t>Número y % de egresados (eficiencia terminal)</t>
    </r>
    <r>
      <rPr>
        <b/>
        <sz val="10"/>
        <color theme="1"/>
        <rFont val="Arial Narrow"/>
        <family val="2"/>
      </rPr>
      <t xml:space="preserve"> por cohorte generacional del ciclo A</t>
    </r>
    <r>
      <rPr>
        <sz val="10"/>
        <color theme="1"/>
        <rFont val="Arial Narrow"/>
        <family val="2"/>
      </rPr>
      <t>; en TSU/PA.</t>
    </r>
  </si>
  <si>
    <r>
      <t xml:space="preserve">Número y % de egresados (eficiencia terminal) </t>
    </r>
    <r>
      <rPr>
        <b/>
        <sz val="10"/>
        <color theme="1"/>
        <rFont val="Arial Narrow"/>
        <family val="2"/>
      </rPr>
      <t>por cohorte generacional del ciclo B</t>
    </r>
    <r>
      <rPr>
        <sz val="10"/>
        <color theme="1"/>
        <rFont val="Arial Narrow"/>
        <family val="2"/>
      </rPr>
      <t>; en TSU/PA.</t>
    </r>
  </si>
  <si>
    <t>Número y % de egresados (eficiencia terminal) por cohorte generacional del ciclo B; en TSU/PA.</t>
  </si>
  <si>
    <t>Número y % de egresados (eficiencia terminal) por cohorte generacional del ciclo A; en TSU/PA.</t>
  </si>
  <si>
    <r>
      <t xml:space="preserve">Número y % de estudiantes titulados  </t>
    </r>
    <r>
      <rPr>
        <b/>
        <sz val="10"/>
        <rFont val="Arial Narrow"/>
        <family val="2"/>
      </rPr>
      <t>por cohorte generacional del ciclo A</t>
    </r>
    <r>
      <rPr>
        <sz val="10"/>
        <rFont val="Arial Narrow"/>
        <family val="2"/>
      </rPr>
      <t>; durante el primer año de egreso de TSU/PA.</t>
    </r>
  </si>
  <si>
    <r>
      <t xml:space="preserve">Número y % de estudiantes titulados  </t>
    </r>
    <r>
      <rPr>
        <b/>
        <sz val="10"/>
        <rFont val="Arial Narrow"/>
        <family val="2"/>
      </rPr>
      <t>por cohorte generacional del ciclo B</t>
    </r>
    <r>
      <rPr>
        <sz val="10"/>
        <rFont val="Arial Narrow"/>
        <family val="2"/>
      </rPr>
      <t>; durante el primer año de egreso de TSU/PA.</t>
    </r>
  </si>
  <si>
    <r>
      <t>Número y % de estudiantes titulados</t>
    </r>
    <r>
      <rPr>
        <b/>
        <sz val="10"/>
        <color theme="1"/>
        <rFont val="Arial Narrow"/>
        <family val="2"/>
      </rPr>
      <t xml:space="preserve"> por cohorte generacional del ciclo B</t>
    </r>
    <r>
      <rPr>
        <sz val="10"/>
        <color theme="1"/>
        <rFont val="Arial Narrow"/>
        <family val="2"/>
      </rPr>
      <t>; durante el primer año de egreso de TSU/PA.</t>
    </r>
  </si>
  <si>
    <r>
      <t xml:space="preserve">Número y % de estudiantes titulados </t>
    </r>
    <r>
      <rPr>
        <b/>
        <sz val="10"/>
        <color theme="1"/>
        <rFont val="Arial Narrow"/>
        <family val="2"/>
      </rPr>
      <t>por cohorte generacional del ciclo A</t>
    </r>
    <r>
      <rPr>
        <sz val="10"/>
        <color theme="1"/>
        <rFont val="Arial Narrow"/>
        <family val="2"/>
      </rPr>
      <t>; durante el primer año de egreso de TSU/PA.</t>
    </r>
  </si>
  <si>
    <r>
      <t xml:space="preserve">Número y % de estudiantes titulados </t>
    </r>
    <r>
      <rPr>
        <b/>
        <sz val="10"/>
        <rFont val="Arial Narrow"/>
        <family val="2"/>
      </rPr>
      <t>por cohorte generacional del ciclo A</t>
    </r>
    <r>
      <rPr>
        <sz val="10"/>
        <rFont val="Arial Narrow"/>
        <family val="2"/>
      </rPr>
      <t>; durante el primer año de egreso de licenciatura.</t>
    </r>
  </si>
  <si>
    <r>
      <t>Número y % de estudiantes titulados</t>
    </r>
    <r>
      <rPr>
        <b/>
        <sz val="10"/>
        <rFont val="Arial Narrow"/>
        <family val="2"/>
      </rPr>
      <t xml:space="preserve"> por cohorte generacional del ciclo B</t>
    </r>
    <r>
      <rPr>
        <sz val="10"/>
        <rFont val="Arial Narrow"/>
        <family val="2"/>
      </rPr>
      <t>; durante el primer año de egreso de licenciatura.</t>
    </r>
  </si>
  <si>
    <t>Número y % de egresados (eficiencia terminal) por cohorte generacional del ciclo B; en licenciatura.</t>
  </si>
  <si>
    <t>Número y % de egresados (eficiencia terminal) por cohorte generacional del ciclo A; en licenciatura.</t>
  </si>
  <si>
    <r>
      <t xml:space="preserve">Número y % de estudiantes titulados </t>
    </r>
    <r>
      <rPr>
        <b/>
        <sz val="10"/>
        <rFont val="Arial Narrow"/>
        <family val="2"/>
      </rPr>
      <t>por cohorte generacional del ciclo A</t>
    </r>
    <r>
      <rPr>
        <sz val="10"/>
        <rFont val="Arial Narrow"/>
        <family val="2"/>
      </rPr>
      <t xml:space="preserve">; durante el primer año de egreso de licenciatura. </t>
    </r>
  </si>
  <si>
    <r>
      <t xml:space="preserve">Número y % de estudiantes titulados </t>
    </r>
    <r>
      <rPr>
        <b/>
        <sz val="10"/>
        <rFont val="Arial Narrow"/>
        <family val="2"/>
      </rPr>
      <t>por cohorte generacional del ciclo B</t>
    </r>
    <r>
      <rPr>
        <sz val="10"/>
        <rFont val="Arial Narrow"/>
        <family val="2"/>
      </rPr>
      <t>; durante el primer año de egreso de licenciatura.</t>
    </r>
  </si>
  <si>
    <t>Número y % de estudiantes titulados por cohorte generacional del ciclo A; durante el primer año de egreso de TSU/PA.</t>
  </si>
  <si>
    <t>Número y % de estudiantes titulados por cohorte generacional del ciclo B; durante el primer año de egreso de TSU/PA.</t>
  </si>
  <si>
    <r>
      <t xml:space="preserve">Número y % de estudiantes titulados </t>
    </r>
    <r>
      <rPr>
        <b/>
        <sz val="11"/>
        <rFont val="Arial Narrow"/>
        <family val="2"/>
      </rPr>
      <t>por cohorte generacional del ciclo A</t>
    </r>
    <r>
      <rPr>
        <sz val="11"/>
        <rFont val="Arial Narrow"/>
        <family val="2"/>
      </rPr>
      <t>; durante el primer año de egreso de licenciatura.</t>
    </r>
  </si>
  <si>
    <r>
      <t xml:space="preserve">Número y % de estudiantes titulados </t>
    </r>
    <r>
      <rPr>
        <b/>
        <sz val="11"/>
        <rFont val="Arial Narrow"/>
        <family val="2"/>
      </rPr>
      <t>por cohorte generacional del ciclo A</t>
    </r>
    <r>
      <rPr>
        <sz val="11"/>
        <rFont val="Arial Narrow"/>
        <family val="2"/>
      </rPr>
      <t>; durante el primer año de egreso de TSU/PA.</t>
    </r>
  </si>
  <si>
    <r>
      <t xml:space="preserve">Número y % de estudiantes titulados </t>
    </r>
    <r>
      <rPr>
        <b/>
        <sz val="11"/>
        <rFont val="Arial Narrow"/>
        <family val="2"/>
      </rPr>
      <t>por cohorte generacional del ciclo B</t>
    </r>
    <r>
      <rPr>
        <sz val="11"/>
        <rFont val="Arial Narrow"/>
        <family val="2"/>
      </rPr>
      <t>; durante el primer año de egreso de TSU/PA.</t>
    </r>
  </si>
  <si>
    <r>
      <t xml:space="preserve">Número y % de estudiantes titulados </t>
    </r>
    <r>
      <rPr>
        <b/>
        <sz val="11"/>
        <rFont val="Arial Narrow"/>
        <family val="2"/>
      </rPr>
      <t>por cohorte generacional del ciclo B</t>
    </r>
    <r>
      <rPr>
        <sz val="11"/>
        <rFont val="Arial Narrow"/>
        <family val="2"/>
      </rPr>
      <t>; durante el primer año de egreso de licenciatura.</t>
    </r>
  </si>
  <si>
    <r>
      <t xml:space="preserve">Número y % de eficiencia terminal </t>
    </r>
    <r>
      <rPr>
        <b/>
        <sz val="10"/>
        <rFont val="Arial Narrow"/>
        <family val="2"/>
      </rPr>
      <t>por cohorte generacional del ciclo A</t>
    </r>
    <r>
      <rPr>
        <sz val="10"/>
        <rFont val="Arial Narrow"/>
        <family val="2"/>
      </rPr>
      <t>.</t>
    </r>
  </si>
  <si>
    <r>
      <t xml:space="preserve">Número y % de eficiencia terminal </t>
    </r>
    <r>
      <rPr>
        <b/>
        <sz val="10"/>
        <rFont val="Arial Narrow"/>
        <family val="2"/>
      </rPr>
      <t>por cohorte generacional del ciclo B</t>
    </r>
    <r>
      <rPr>
        <sz val="10"/>
        <rFont val="Arial Narrow"/>
        <family val="2"/>
      </rPr>
      <t>.</t>
    </r>
  </si>
  <si>
    <r>
      <t xml:space="preserve">Número y % de estudiantes titulados </t>
    </r>
    <r>
      <rPr>
        <b/>
        <sz val="10"/>
        <rFont val="Arial Narrow"/>
        <family val="2"/>
      </rPr>
      <t>por cohorte generacional del ciclo A</t>
    </r>
    <r>
      <rPr>
        <sz val="10"/>
        <rFont val="Arial Narrow"/>
        <family val="2"/>
      </rPr>
      <t>; durante el primer año de egreso.</t>
    </r>
  </si>
  <si>
    <r>
      <t xml:space="preserve">Número y % de estudiantes titulados </t>
    </r>
    <r>
      <rPr>
        <b/>
        <sz val="10"/>
        <rFont val="Arial Narrow"/>
        <family val="2"/>
      </rPr>
      <t>por cohorte generacional del ciclo B</t>
    </r>
    <r>
      <rPr>
        <sz val="10"/>
        <rFont val="Arial Narrow"/>
        <family val="2"/>
      </rPr>
      <t>; durante el primer año de egreso.</t>
    </r>
  </si>
  <si>
    <r>
      <t xml:space="preserve">Número y % de estudiantes titulados </t>
    </r>
    <r>
      <rPr>
        <b/>
        <sz val="10"/>
        <rFont val="Arial Narrow"/>
        <family val="2"/>
      </rPr>
      <t>por cohorte generacional del ciclo A</t>
    </r>
    <r>
      <rPr>
        <sz val="10"/>
        <rFont val="Arial Narrow"/>
        <family val="2"/>
      </rPr>
      <t xml:space="preserve">; durante el primer año de egreso. </t>
    </r>
  </si>
  <si>
    <r>
      <t xml:space="preserve">Número y % de estudiantes titulados </t>
    </r>
    <r>
      <rPr>
        <b/>
        <sz val="10"/>
        <rFont val="Arial Narrow"/>
        <family val="2"/>
      </rPr>
      <t>por cohorte generacional del ciclo B</t>
    </r>
    <r>
      <rPr>
        <sz val="10"/>
        <rFont val="Arial Narrow"/>
        <family val="2"/>
      </rPr>
      <t xml:space="preserve">; durante el primer año de egreso. </t>
    </r>
  </si>
  <si>
    <r>
      <t>Cohorte generacional del ciclo A:</t>
    </r>
    <r>
      <rPr>
        <sz val="10"/>
        <rFont val="Arial Narrow"/>
        <family val="2"/>
      </rPr>
      <t xml:space="preserve"> Número de estudiantes de nuevo ingreso matrículados en el 1° período  de un ciclo escolar (Agosto - Diciembre).</t>
    </r>
  </si>
  <si>
    <r>
      <t xml:space="preserve">Cohorte generacional del ciclo B: </t>
    </r>
    <r>
      <rPr>
        <sz val="10"/>
        <rFont val="Arial Narrow"/>
        <family val="2"/>
      </rPr>
      <t>Número de estudiantes de nuevo ingreso matriculados en el 2° período de un ciclo escolar (Enero - Julio).</t>
    </r>
  </si>
  <si>
    <t>Ingeniería, Manufactura y Construcción</t>
  </si>
</sst>
</file>

<file path=xl/styles.xml><?xml version="1.0" encoding="utf-8"?>
<styleSheet xmlns="http://schemas.openxmlformats.org/spreadsheetml/2006/main">
  <numFmts count="2">
    <numFmt numFmtId="164" formatCode="#,##0.0"/>
    <numFmt numFmtId="165" formatCode="0.0"/>
  </numFmts>
  <fonts count="28">
    <font>
      <sz val="11"/>
      <color theme="1"/>
      <name val="Arial"/>
      <family val="2"/>
    </font>
    <font>
      <sz val="11"/>
      <color theme="1"/>
      <name val="Arial"/>
      <family val="2"/>
    </font>
    <font>
      <b/>
      <sz val="10"/>
      <name val="Arial"/>
      <family val="2"/>
    </font>
    <font>
      <b/>
      <sz val="10"/>
      <name val="Arial Narrow"/>
      <family val="2"/>
    </font>
    <font>
      <sz val="10"/>
      <name val="Arial Narrow"/>
      <family val="2"/>
    </font>
    <font>
      <b/>
      <sz val="12"/>
      <name val="Arial Narrow"/>
      <family val="2"/>
    </font>
    <font>
      <b/>
      <sz val="11"/>
      <name val="Arial Narrow"/>
      <family val="2"/>
    </font>
    <font>
      <b/>
      <sz val="10"/>
      <color indexed="8"/>
      <name val="Arial Narrow"/>
      <family val="2"/>
    </font>
    <font>
      <b/>
      <sz val="10"/>
      <color theme="1"/>
      <name val="Arial Narrow"/>
      <family val="2"/>
    </font>
    <font>
      <b/>
      <sz val="10"/>
      <color indexed="9"/>
      <name val="Arial Narrow"/>
      <family val="2"/>
    </font>
    <font>
      <sz val="10"/>
      <color indexed="9"/>
      <name val="Arial Narrow"/>
      <family val="2"/>
    </font>
    <font>
      <b/>
      <sz val="8"/>
      <color indexed="9"/>
      <name val="Arial Narrow"/>
      <family val="2"/>
    </font>
    <font>
      <sz val="10"/>
      <color theme="1"/>
      <name val="Arial Narrow"/>
      <family val="2"/>
    </font>
    <font>
      <b/>
      <sz val="8"/>
      <name val="Arial Narrow"/>
      <family val="2"/>
    </font>
    <font>
      <sz val="8"/>
      <name val="Arial Narrow"/>
      <family val="2"/>
    </font>
    <font>
      <sz val="12"/>
      <name val="Arial Narrow"/>
      <family val="2"/>
    </font>
    <font>
      <sz val="8"/>
      <color indexed="81"/>
      <name val="Tahoma"/>
      <family val="2"/>
    </font>
    <font>
      <b/>
      <sz val="9"/>
      <color indexed="81"/>
      <name val="Tahoma"/>
      <family val="2"/>
    </font>
    <font>
      <b/>
      <sz val="12"/>
      <color indexed="9"/>
      <name val="Arial Narrow"/>
      <family val="2"/>
    </font>
    <font>
      <sz val="9"/>
      <name val="Arial Narrow"/>
      <family val="2"/>
    </font>
    <font>
      <sz val="11"/>
      <name val="Arial Narrow"/>
      <family val="2"/>
    </font>
    <font>
      <b/>
      <sz val="8"/>
      <color indexed="81"/>
      <name val="Tahoma"/>
      <family val="2"/>
    </font>
    <font>
      <sz val="11"/>
      <color theme="1"/>
      <name val="Arial Narrow"/>
      <family val="2"/>
    </font>
    <font>
      <sz val="9"/>
      <color indexed="81"/>
      <name val="Tahoma"/>
      <family val="2"/>
    </font>
    <font>
      <b/>
      <sz val="11"/>
      <color theme="1"/>
      <name val="Arial Narrow"/>
      <family val="2"/>
    </font>
    <font>
      <b/>
      <sz val="11"/>
      <color indexed="9"/>
      <name val="Arial Narrow"/>
      <family val="2"/>
    </font>
    <font>
      <b/>
      <sz val="11"/>
      <color theme="0"/>
      <name val="Arial Narrow"/>
      <family val="2"/>
    </font>
    <font>
      <b/>
      <sz val="11"/>
      <color indexed="8"/>
      <name val="Arial Narrow"/>
      <family val="2"/>
    </font>
  </fonts>
  <fills count="18">
    <fill>
      <patternFill patternType="none"/>
    </fill>
    <fill>
      <patternFill patternType="gray125"/>
    </fill>
    <fill>
      <patternFill patternType="solid">
        <fgColor indexed="8"/>
        <bgColor indexed="64"/>
      </patternFill>
    </fill>
    <fill>
      <patternFill patternType="solid">
        <fgColor indexed="42"/>
        <bgColor indexed="64"/>
      </patternFill>
    </fill>
    <fill>
      <patternFill patternType="solid">
        <fgColor indexed="22"/>
        <bgColor indexed="64"/>
      </patternFill>
    </fill>
    <fill>
      <patternFill patternType="solid">
        <fgColor indexed="41"/>
        <bgColor indexed="64"/>
      </patternFill>
    </fill>
    <fill>
      <patternFill patternType="solid">
        <fgColor indexed="44"/>
        <bgColor indexed="64"/>
      </patternFill>
    </fill>
    <fill>
      <patternFill patternType="solid">
        <fgColor indexed="43"/>
        <bgColor indexed="64"/>
      </patternFill>
    </fill>
    <fill>
      <patternFill patternType="solid">
        <fgColor indexed="50"/>
        <bgColor indexed="64"/>
      </patternFill>
    </fill>
    <fill>
      <patternFill patternType="solid">
        <fgColor theme="0" tint="-0.249977111117893"/>
        <bgColor indexed="64"/>
      </patternFill>
    </fill>
    <fill>
      <patternFill patternType="solid">
        <fgColor indexed="45"/>
        <bgColor indexed="64"/>
      </patternFill>
    </fill>
    <fill>
      <patternFill patternType="solid">
        <fgColor indexed="12"/>
        <bgColor indexed="64"/>
      </patternFill>
    </fill>
    <fill>
      <patternFill patternType="solid">
        <fgColor indexed="47"/>
        <bgColor indexed="64"/>
      </patternFill>
    </fill>
    <fill>
      <patternFill patternType="solid">
        <fgColor theme="8" tint="0.39997558519241921"/>
        <bgColor indexed="64"/>
      </patternFill>
    </fill>
    <fill>
      <patternFill patternType="solid">
        <fgColor rgb="FF0000FF"/>
        <bgColor indexed="64"/>
      </patternFill>
    </fill>
    <fill>
      <patternFill patternType="solid">
        <fgColor theme="0"/>
        <bgColor indexed="64"/>
      </patternFill>
    </fill>
    <fill>
      <patternFill patternType="solid">
        <fgColor rgb="FF808000"/>
        <bgColor indexed="64"/>
      </patternFill>
    </fill>
    <fill>
      <patternFill patternType="solid">
        <fgColor rgb="FF92D050"/>
        <bgColor indexed="64"/>
      </patternFill>
    </fill>
  </fills>
  <borders count="91">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hair">
        <color indexed="64"/>
      </left>
      <right style="hair">
        <color indexed="64"/>
      </right>
      <top style="thin">
        <color indexed="64"/>
      </top>
      <bottom/>
      <diagonal/>
    </border>
    <border>
      <left style="hair">
        <color indexed="64"/>
      </left>
      <right/>
      <top style="hair">
        <color indexed="64"/>
      </top>
      <bottom style="hair">
        <color indexed="64"/>
      </bottom>
      <diagonal/>
    </border>
    <border>
      <left style="thin">
        <color indexed="64"/>
      </left>
      <right/>
      <top/>
      <bottom/>
      <diagonal/>
    </border>
    <border>
      <left style="thin">
        <color indexed="9"/>
      </left>
      <right/>
      <top/>
      <bottom/>
      <diagonal/>
    </border>
    <border>
      <left style="thin">
        <color indexed="9"/>
      </left>
      <right/>
      <top style="thin">
        <color indexed="9"/>
      </top>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top/>
      <bottom style="thin">
        <color indexed="23"/>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right style="hair">
        <color indexed="64"/>
      </right>
      <top style="hair">
        <color indexed="64"/>
      </top>
      <bottom style="thin">
        <color indexed="64"/>
      </bottom>
      <diagonal/>
    </border>
    <border>
      <left style="thin">
        <color theme="0"/>
      </left>
      <right/>
      <top style="thin">
        <color indexed="9"/>
      </top>
      <bottom style="thin">
        <color theme="0"/>
      </bottom>
      <diagonal/>
    </border>
    <border>
      <left/>
      <right/>
      <top style="thin">
        <color indexed="9"/>
      </top>
      <bottom style="thin">
        <color theme="0"/>
      </bottom>
      <diagonal/>
    </border>
    <border>
      <left/>
      <right style="thin">
        <color theme="0"/>
      </right>
      <top style="thin">
        <color indexed="9"/>
      </top>
      <bottom style="thin">
        <color theme="0"/>
      </bottom>
      <diagonal/>
    </border>
    <border>
      <left style="thin">
        <color indexed="9"/>
      </left>
      <right style="thin">
        <color indexed="9"/>
      </right>
      <top/>
      <bottom style="thin">
        <color indexed="64"/>
      </bottom>
      <diagonal/>
    </border>
    <border>
      <left/>
      <right style="thin">
        <color indexed="9"/>
      </right>
      <top/>
      <bottom style="thin">
        <color indexed="64"/>
      </bottom>
      <diagonal/>
    </border>
    <border>
      <left style="hair">
        <color indexed="64"/>
      </left>
      <right/>
      <top/>
      <bottom/>
      <diagonal/>
    </border>
    <border>
      <left style="thin">
        <color theme="0"/>
      </left>
      <right/>
      <top/>
      <bottom style="thin">
        <color theme="0"/>
      </bottom>
      <diagonal/>
    </border>
    <border>
      <left style="thin">
        <color theme="0"/>
      </left>
      <right/>
      <top style="thin">
        <color theme="0"/>
      </top>
      <bottom/>
      <diagonal/>
    </border>
    <border>
      <left/>
      <right style="thin">
        <color theme="0"/>
      </right>
      <top style="thin">
        <color theme="0"/>
      </top>
      <bottom/>
      <diagonal/>
    </border>
    <border>
      <left/>
      <right style="thin">
        <color theme="0"/>
      </right>
      <top/>
      <bottom style="thin">
        <color theme="0"/>
      </bottom>
      <diagonal/>
    </border>
    <border>
      <left/>
      <right style="thin">
        <color indexed="64"/>
      </right>
      <top style="thin">
        <color theme="0"/>
      </top>
      <bottom/>
      <diagonal/>
    </border>
    <border>
      <left/>
      <right style="thin">
        <color indexed="64"/>
      </right>
      <top/>
      <bottom style="thin">
        <color theme="0"/>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right style="hair">
        <color indexed="64"/>
      </right>
      <top style="hair">
        <color indexed="64"/>
      </top>
      <bottom style="hair">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style="hair">
        <color indexed="64"/>
      </right>
      <top/>
      <bottom style="hair">
        <color indexed="64"/>
      </bottom>
      <diagonal/>
    </border>
    <border>
      <left/>
      <right style="hair">
        <color indexed="64"/>
      </right>
      <top/>
      <bottom/>
      <diagonal/>
    </border>
    <border>
      <left style="hair">
        <color indexed="64"/>
      </left>
      <right/>
      <top/>
      <bottom style="thin">
        <color indexed="64"/>
      </bottom>
      <diagonal/>
    </border>
    <border>
      <left/>
      <right style="hair">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294">
    <xf numFmtId="0" fontId="0" fillId="0" borderId="0" xfId="0"/>
    <xf numFmtId="0" fontId="4" fillId="0" borderId="8" xfId="0" applyFont="1" applyFill="1" applyBorder="1" applyAlignment="1">
      <alignment horizontal="justify" vertical="justify"/>
    </xf>
    <xf numFmtId="3" fontId="4" fillId="0" borderId="9" xfId="0" applyNumberFormat="1" applyFont="1" applyBorder="1"/>
    <xf numFmtId="0" fontId="4" fillId="0" borderId="11" xfId="0" applyFont="1" applyFill="1" applyBorder="1" applyAlignment="1">
      <alignment horizontal="justify" vertical="justify"/>
    </xf>
    <xf numFmtId="0" fontId="4" fillId="0" borderId="0" xfId="0" applyFont="1" applyFill="1" applyBorder="1" applyAlignment="1">
      <alignment horizontal="justify" vertical="justify"/>
    </xf>
    <xf numFmtId="3" fontId="4" fillId="0" borderId="0" xfId="0" applyNumberFormat="1" applyFont="1" applyBorder="1"/>
    <xf numFmtId="3" fontId="4" fillId="0" borderId="0" xfId="0" applyNumberFormat="1" applyFont="1" applyBorder="1" applyAlignment="1">
      <alignment horizontal="right"/>
    </xf>
    <xf numFmtId="0" fontId="4" fillId="0" borderId="0" xfId="0" applyFont="1" applyBorder="1"/>
    <xf numFmtId="0" fontId="3" fillId="3" borderId="7" xfId="0" applyFont="1" applyFill="1" applyBorder="1" applyAlignment="1">
      <alignment horizontal="justify" vertical="justify"/>
    </xf>
    <xf numFmtId="3" fontId="4" fillId="4" borderId="9" xfId="0" applyNumberFormat="1" applyFont="1" applyFill="1" applyBorder="1"/>
    <xf numFmtId="3" fontId="4" fillId="4" borderId="12" xfId="0" applyNumberFormat="1" applyFont="1" applyFill="1" applyBorder="1"/>
    <xf numFmtId="3" fontId="4" fillId="0" borderId="0" xfId="0" applyNumberFormat="1" applyFont="1" applyFill="1" applyBorder="1"/>
    <xf numFmtId="3" fontId="4" fillId="0" borderId="0" xfId="0" applyNumberFormat="1" applyFont="1" applyFill="1" applyBorder="1" applyAlignment="1">
      <alignment horizontal="right"/>
    </xf>
    <xf numFmtId="0" fontId="3" fillId="5" borderId="7" xfId="0" applyFont="1" applyFill="1" applyBorder="1" applyAlignment="1">
      <alignment horizontal="justify" vertical="justify"/>
    </xf>
    <xf numFmtId="0" fontId="3" fillId="6" borderId="7" xfId="0" applyFont="1" applyFill="1" applyBorder="1" applyAlignment="1">
      <alignment horizontal="center" vertical="center"/>
    </xf>
    <xf numFmtId="3" fontId="4" fillId="4" borderId="10" xfId="0" applyNumberFormat="1" applyFont="1" applyFill="1" applyBorder="1"/>
    <xf numFmtId="0" fontId="3" fillId="6" borderId="7" xfId="0" applyFont="1" applyFill="1" applyBorder="1" applyAlignment="1">
      <alignment horizontal="justify" vertical="justify"/>
    </xf>
    <xf numFmtId="0" fontId="4" fillId="0" borderId="17" xfId="0" applyFont="1" applyFill="1" applyBorder="1" applyAlignment="1">
      <alignment horizontal="justify" vertical="justify"/>
    </xf>
    <xf numFmtId="3" fontId="4" fillId="0" borderId="18" xfId="0" applyNumberFormat="1" applyFont="1" applyBorder="1"/>
    <xf numFmtId="0" fontId="4" fillId="0" borderId="18" xfId="0" applyFont="1" applyBorder="1"/>
    <xf numFmtId="0" fontId="3" fillId="0" borderId="11" xfId="0" applyFont="1" applyFill="1" applyBorder="1" applyAlignment="1">
      <alignment horizontal="right" vertical="justify"/>
    </xf>
    <xf numFmtId="0" fontId="3" fillId="7" borderId="2" xfId="0" applyFont="1" applyFill="1" applyBorder="1" applyAlignment="1">
      <alignment vertical="center"/>
    </xf>
    <xf numFmtId="0" fontId="4" fillId="7" borderId="7" xfId="0" applyFont="1" applyFill="1" applyBorder="1" applyAlignment="1">
      <alignment horizontal="center"/>
    </xf>
    <xf numFmtId="0" fontId="4" fillId="0" borderId="2" xfId="0" applyFont="1" applyBorder="1" applyAlignment="1"/>
    <xf numFmtId="0" fontId="4" fillId="0" borderId="7" xfId="0" applyFont="1" applyBorder="1"/>
    <xf numFmtId="0" fontId="4" fillId="8" borderId="7" xfId="0" applyFont="1" applyFill="1" applyBorder="1" applyAlignment="1">
      <alignment horizontal="center"/>
    </xf>
    <xf numFmtId="3" fontId="4" fillId="0" borderId="9" xfId="0" applyNumberFormat="1" applyFont="1" applyBorder="1" applyAlignment="1">
      <alignment horizontal="right" wrapText="1"/>
    </xf>
    <xf numFmtId="3" fontId="4" fillId="4" borderId="9" xfId="0" applyNumberFormat="1" applyFont="1" applyFill="1" applyBorder="1" applyAlignment="1">
      <alignment horizontal="right" wrapText="1"/>
    </xf>
    <xf numFmtId="3" fontId="4" fillId="0" borderId="9" xfId="0" applyNumberFormat="1" applyFont="1" applyFill="1" applyBorder="1" applyAlignment="1">
      <alignment horizontal="right" wrapText="1"/>
    </xf>
    <xf numFmtId="3" fontId="4" fillId="0" borderId="20" xfId="0" applyNumberFormat="1" applyFont="1" applyBorder="1" applyAlignment="1">
      <alignment horizontal="right" wrapText="1"/>
    </xf>
    <xf numFmtId="3" fontId="4" fillId="4" borderId="10" xfId="0" applyNumberFormat="1" applyFont="1" applyFill="1" applyBorder="1" applyAlignment="1">
      <alignment horizontal="right" wrapText="1"/>
    </xf>
    <xf numFmtId="0" fontId="8" fillId="0" borderId="17" xfId="0" applyFont="1" applyFill="1" applyBorder="1" applyAlignment="1">
      <alignment horizontal="justify" vertical="justify"/>
    </xf>
    <xf numFmtId="3" fontId="4" fillId="0" borderId="18" xfId="0" applyNumberFormat="1" applyFont="1" applyBorder="1" applyAlignment="1">
      <alignment horizontal="right" wrapText="1"/>
    </xf>
    <xf numFmtId="3" fontId="4" fillId="4" borderId="18" xfId="0" applyNumberFormat="1" applyFont="1" applyFill="1" applyBorder="1" applyAlignment="1">
      <alignment horizontal="right" wrapText="1"/>
    </xf>
    <xf numFmtId="3" fontId="4" fillId="0" borderId="18" xfId="0" applyNumberFormat="1" applyFont="1" applyFill="1" applyBorder="1" applyAlignment="1">
      <alignment horizontal="right" wrapText="1"/>
    </xf>
    <xf numFmtId="3" fontId="4" fillId="9" borderId="22" xfId="0" applyNumberFormat="1" applyFont="1" applyFill="1" applyBorder="1" applyAlignment="1">
      <alignment horizontal="right" wrapText="1"/>
    </xf>
    <xf numFmtId="3" fontId="4" fillId="4" borderId="19" xfId="0" applyNumberFormat="1" applyFont="1" applyFill="1" applyBorder="1" applyAlignment="1">
      <alignment horizontal="right" wrapText="1"/>
    </xf>
    <xf numFmtId="3" fontId="4" fillId="4" borderId="12" xfId="0" applyNumberFormat="1" applyFont="1" applyFill="1" applyBorder="1" applyAlignment="1">
      <alignment horizontal="right" wrapText="1"/>
    </xf>
    <xf numFmtId="3" fontId="4" fillId="4" borderId="13" xfId="0" applyNumberFormat="1" applyFont="1" applyFill="1" applyBorder="1" applyAlignment="1">
      <alignment horizontal="right" wrapText="1"/>
    </xf>
    <xf numFmtId="3" fontId="4" fillId="9" borderId="18" xfId="0" applyNumberFormat="1" applyFont="1" applyFill="1" applyBorder="1" applyAlignment="1">
      <alignment horizontal="right" wrapText="1"/>
    </xf>
    <xf numFmtId="0" fontId="8" fillId="0" borderId="11" xfId="0" applyFont="1" applyFill="1" applyBorder="1" applyAlignment="1">
      <alignment horizontal="justify" vertical="justify"/>
    </xf>
    <xf numFmtId="3" fontId="4" fillId="0" borderId="12" xfId="0" applyNumberFormat="1" applyFont="1" applyBorder="1" applyAlignment="1">
      <alignment horizontal="right" wrapText="1"/>
    </xf>
    <xf numFmtId="3" fontId="4" fillId="0" borderId="12" xfId="0" applyNumberFormat="1" applyFont="1" applyFill="1" applyBorder="1" applyAlignment="1">
      <alignment horizontal="right" wrapText="1"/>
    </xf>
    <xf numFmtId="0" fontId="4" fillId="0" borderId="8" xfId="0" applyFont="1" applyFill="1" applyBorder="1" applyAlignment="1">
      <alignment horizontal="justify" vertical="justify" wrapText="1"/>
    </xf>
    <xf numFmtId="164" fontId="4" fillId="4" borderId="9" xfId="0" applyNumberFormat="1" applyFont="1" applyFill="1" applyBorder="1" applyAlignment="1">
      <alignment horizontal="right" wrapText="1"/>
    </xf>
    <xf numFmtId="0" fontId="4" fillId="0" borderId="17" xfId="0" applyFont="1" applyFill="1" applyBorder="1" applyAlignment="1">
      <alignment horizontal="justify" vertical="justify" wrapText="1"/>
    </xf>
    <xf numFmtId="164" fontId="4" fillId="4" borderId="18" xfId="0" applyNumberFormat="1" applyFont="1" applyFill="1" applyBorder="1" applyAlignment="1">
      <alignment horizontal="right" wrapText="1"/>
    </xf>
    <xf numFmtId="0" fontId="3" fillId="0" borderId="17" xfId="0" applyFont="1" applyFill="1" applyBorder="1" applyAlignment="1">
      <alignment horizontal="justify" vertical="justify" wrapText="1"/>
    </xf>
    <xf numFmtId="0" fontId="8" fillId="0" borderId="17" xfId="0" applyFont="1" applyFill="1" applyBorder="1" applyAlignment="1">
      <alignment horizontal="justify" vertical="justify" wrapText="1"/>
    </xf>
    <xf numFmtId="0" fontId="8" fillId="0" borderId="11" xfId="0" applyFont="1" applyFill="1" applyBorder="1" applyAlignment="1">
      <alignment horizontal="justify" vertical="justify" wrapText="1"/>
    </xf>
    <xf numFmtId="164" fontId="4" fillId="4" borderId="12" xfId="0" applyNumberFormat="1" applyFont="1" applyFill="1" applyBorder="1" applyAlignment="1">
      <alignment horizontal="right" wrapText="1"/>
    </xf>
    <xf numFmtId="0" fontId="3" fillId="0" borderId="0" xfId="0" applyFont="1"/>
    <xf numFmtId="0" fontId="4" fillId="10" borderId="7" xfId="0" applyFont="1" applyFill="1" applyBorder="1" applyAlignment="1">
      <alignment horizontal="center"/>
    </xf>
    <xf numFmtId="0" fontId="4" fillId="0" borderId="8" xfId="0" applyFont="1" applyFill="1" applyBorder="1" applyAlignment="1">
      <alignment horizontal="justify" vertical="center" wrapText="1"/>
    </xf>
    <xf numFmtId="0" fontId="4" fillId="0" borderId="9" xfId="0" applyFont="1" applyFill="1" applyBorder="1" applyAlignment="1">
      <alignment horizontal="center"/>
    </xf>
    <xf numFmtId="0" fontId="4" fillId="4" borderId="9" xfId="0" applyFont="1" applyFill="1" applyBorder="1" applyAlignment="1">
      <alignment horizontal="center"/>
    </xf>
    <xf numFmtId="0" fontId="4" fillId="4" borderId="10" xfId="0" applyFont="1" applyFill="1" applyBorder="1" applyAlignment="1">
      <alignment horizontal="center"/>
    </xf>
    <xf numFmtId="3" fontId="4" fillId="0" borderId="18" xfId="0" applyNumberFormat="1" applyFont="1" applyBorder="1" applyAlignment="1">
      <alignment horizontal="right" vertical="center"/>
    </xf>
    <xf numFmtId="165" fontId="4" fillId="4" borderId="18" xfId="0" applyNumberFormat="1" applyFont="1" applyFill="1" applyBorder="1" applyAlignment="1">
      <alignment horizontal="right" vertical="center"/>
    </xf>
    <xf numFmtId="165" fontId="4" fillId="4" borderId="19" xfId="0" applyNumberFormat="1" applyFont="1" applyFill="1" applyBorder="1" applyAlignment="1">
      <alignment horizontal="right" vertical="center"/>
    </xf>
    <xf numFmtId="165" fontId="4" fillId="0" borderId="18" xfId="0" applyNumberFormat="1" applyFont="1" applyFill="1" applyBorder="1" applyAlignment="1">
      <alignment horizontal="right" vertical="center"/>
    </xf>
    <xf numFmtId="3" fontId="4" fillId="9" borderId="18" xfId="0" applyNumberFormat="1" applyFont="1" applyFill="1" applyBorder="1" applyAlignment="1">
      <alignment horizontal="right" vertical="center"/>
    </xf>
    <xf numFmtId="3" fontId="4" fillId="0" borderId="12" xfId="0" applyNumberFormat="1" applyFont="1" applyBorder="1" applyAlignment="1">
      <alignment horizontal="right" vertical="center"/>
    </xf>
    <xf numFmtId="165" fontId="4" fillId="4" borderId="12" xfId="0" applyNumberFormat="1" applyFont="1" applyFill="1" applyBorder="1" applyAlignment="1">
      <alignment horizontal="right" vertical="center"/>
    </xf>
    <xf numFmtId="165" fontId="4" fillId="0" borderId="12" xfId="0" applyNumberFormat="1" applyFont="1" applyFill="1" applyBorder="1" applyAlignment="1">
      <alignment horizontal="right" vertical="center"/>
    </xf>
    <xf numFmtId="165" fontId="4" fillId="4" borderId="13" xfId="0" applyNumberFormat="1" applyFont="1" applyFill="1" applyBorder="1" applyAlignment="1">
      <alignment horizontal="right" vertical="center"/>
    </xf>
    <xf numFmtId="0" fontId="4" fillId="0" borderId="18" xfId="0" applyFont="1" applyFill="1" applyBorder="1" applyAlignment="1">
      <alignment vertical="justify"/>
    </xf>
    <xf numFmtId="0" fontId="4" fillId="4" borderId="18" xfId="0" applyFont="1" applyFill="1" applyBorder="1" applyAlignment="1">
      <alignment vertical="justify"/>
    </xf>
    <xf numFmtId="3" fontId="4" fillId="4" borderId="18" xfId="0" applyNumberFormat="1" applyFont="1" applyFill="1" applyBorder="1" applyAlignment="1">
      <alignment horizontal="right"/>
    </xf>
    <xf numFmtId="0" fontId="4" fillId="9" borderId="18" xfId="0" applyFont="1" applyFill="1" applyBorder="1" applyAlignment="1">
      <alignment horizontal="center" vertical="center"/>
    </xf>
    <xf numFmtId="3" fontId="4" fillId="9" borderId="18" xfId="0" applyNumberFormat="1" applyFont="1" applyFill="1" applyBorder="1" applyAlignment="1">
      <alignment horizontal="center" vertical="center"/>
    </xf>
    <xf numFmtId="0" fontId="3" fillId="0" borderId="0" xfId="0" applyFont="1" applyFill="1" applyBorder="1" applyAlignment="1">
      <alignment horizontal="justify" vertical="justify"/>
    </xf>
    <xf numFmtId="3" fontId="4" fillId="0" borderId="9" xfId="0" applyNumberFormat="1" applyFont="1" applyBorder="1" applyAlignment="1">
      <alignment horizontal="right" vertical="center"/>
    </xf>
    <xf numFmtId="0" fontId="4" fillId="4" borderId="9" xfId="0" applyFont="1" applyFill="1" applyBorder="1" applyAlignment="1">
      <alignment horizontal="right" vertical="center"/>
    </xf>
    <xf numFmtId="0" fontId="4" fillId="0" borderId="9" xfId="0" applyFont="1" applyFill="1" applyBorder="1" applyAlignment="1">
      <alignment horizontal="right" vertical="center"/>
    </xf>
    <xf numFmtId="0" fontId="4" fillId="4" borderId="10" xfId="0" applyFont="1" applyFill="1" applyBorder="1" applyAlignment="1">
      <alignment horizontal="right" vertical="center"/>
    </xf>
    <xf numFmtId="0" fontId="0" fillId="0" borderId="0" xfId="0" applyAlignment="1"/>
    <xf numFmtId="3" fontId="4" fillId="4" borderId="18" xfId="0" applyNumberFormat="1" applyFont="1" applyFill="1" applyBorder="1" applyAlignment="1">
      <alignment horizontal="right" vertical="center"/>
    </xf>
    <xf numFmtId="3" fontId="4" fillId="0" borderId="18" xfId="0" applyNumberFormat="1" applyFont="1" applyFill="1" applyBorder="1" applyAlignment="1">
      <alignment horizontal="right" vertical="center"/>
    </xf>
    <xf numFmtId="3" fontId="4" fillId="4" borderId="19" xfId="0" applyNumberFormat="1" applyFont="1" applyFill="1" applyBorder="1" applyAlignment="1">
      <alignment horizontal="right" vertical="center"/>
    </xf>
    <xf numFmtId="0" fontId="3" fillId="0" borderId="17" xfId="0" applyFont="1" applyFill="1" applyBorder="1" applyAlignment="1">
      <alignment horizontal="justify" vertical="justify"/>
    </xf>
    <xf numFmtId="164" fontId="4" fillId="4" borderId="18" xfId="0" applyNumberFormat="1" applyFont="1" applyFill="1" applyBorder="1" applyAlignment="1">
      <alignment horizontal="right" vertical="center"/>
    </xf>
    <xf numFmtId="164" fontId="4" fillId="4" borderId="19" xfId="0" applyNumberFormat="1" applyFont="1" applyFill="1" applyBorder="1" applyAlignment="1">
      <alignment horizontal="right" vertical="center"/>
    </xf>
    <xf numFmtId="3" fontId="4" fillId="9" borderId="19" xfId="0" applyNumberFormat="1" applyFont="1" applyFill="1" applyBorder="1" applyAlignment="1">
      <alignment horizontal="right" vertical="center"/>
    </xf>
    <xf numFmtId="0" fontId="3" fillId="0" borderId="0" xfId="0" applyFont="1" applyBorder="1" applyAlignment="1">
      <alignment vertical="top" wrapText="1"/>
    </xf>
    <xf numFmtId="3" fontId="4" fillId="0" borderId="13" xfId="0" applyNumberFormat="1" applyFont="1" applyBorder="1" applyAlignment="1">
      <alignment horizontal="right" vertical="center"/>
    </xf>
    <xf numFmtId="0" fontId="4" fillId="12" borderId="5" xfId="0" applyFont="1" applyFill="1" applyBorder="1"/>
    <xf numFmtId="0" fontId="4" fillId="0" borderId="9" xfId="0" applyFont="1" applyFill="1" applyBorder="1" applyAlignment="1">
      <alignment horizontal="justify" vertical="justify"/>
    </xf>
    <xf numFmtId="165" fontId="4" fillId="4" borderId="9" xfId="0" applyNumberFormat="1" applyFont="1" applyFill="1" applyBorder="1" applyAlignment="1">
      <alignment horizontal="right" vertical="center"/>
    </xf>
    <xf numFmtId="165" fontId="4" fillId="0" borderId="9" xfId="0" applyNumberFormat="1" applyFont="1" applyBorder="1" applyAlignment="1">
      <alignment horizontal="right" vertical="center"/>
    </xf>
    <xf numFmtId="165" fontId="4" fillId="0" borderId="9" xfId="0" applyNumberFormat="1" applyFont="1" applyFill="1" applyBorder="1" applyAlignment="1">
      <alignment horizontal="right" vertical="center"/>
    </xf>
    <xf numFmtId="165" fontId="4" fillId="4" borderId="10" xfId="0" applyNumberFormat="1" applyFont="1" applyFill="1" applyBorder="1" applyAlignment="1">
      <alignment horizontal="right" vertical="center"/>
    </xf>
    <xf numFmtId="0" fontId="4" fillId="0" borderId="18" xfId="0" applyFont="1" applyFill="1" applyBorder="1" applyAlignment="1">
      <alignment horizontal="justify" vertical="justify"/>
    </xf>
    <xf numFmtId="165" fontId="4" fillId="0" borderId="19" xfId="0" applyNumberFormat="1" applyFont="1" applyFill="1" applyBorder="1" applyAlignment="1">
      <alignment horizontal="right" vertical="center"/>
    </xf>
    <xf numFmtId="165" fontId="4" fillId="0" borderId="18" xfId="0" applyNumberFormat="1" applyFont="1" applyBorder="1" applyAlignment="1">
      <alignment horizontal="right" vertical="center"/>
    </xf>
    <xf numFmtId="0" fontId="3" fillId="0" borderId="0" xfId="0" applyFont="1" applyAlignment="1">
      <alignment vertical="center"/>
    </xf>
    <xf numFmtId="9" fontId="4" fillId="4" borderId="18" xfId="1" applyFont="1" applyFill="1" applyBorder="1" applyAlignment="1">
      <alignment horizontal="right" vertical="center"/>
    </xf>
    <xf numFmtId="0" fontId="3" fillId="0" borderId="0" xfId="0" applyFont="1" applyBorder="1" applyAlignment="1">
      <alignment vertical="center" wrapText="1"/>
    </xf>
    <xf numFmtId="0" fontId="4" fillId="0" borderId="12" xfId="0" applyFont="1" applyFill="1" applyBorder="1" applyAlignment="1">
      <alignment horizontal="justify" vertical="justify"/>
    </xf>
    <xf numFmtId="165" fontId="4" fillId="0" borderId="12" xfId="0" applyNumberFormat="1" applyFont="1" applyBorder="1" applyAlignment="1">
      <alignment horizontal="right" vertical="center"/>
    </xf>
    <xf numFmtId="165" fontId="4" fillId="0" borderId="0" xfId="0" applyNumberFormat="1" applyFont="1" applyFill="1" applyBorder="1" applyAlignment="1">
      <alignment horizontal="right" vertical="center"/>
    </xf>
    <xf numFmtId="0" fontId="3" fillId="12" borderId="7" xfId="0" applyFont="1" applyFill="1" applyBorder="1" applyAlignment="1">
      <alignment horizontal="center" vertical="justify"/>
    </xf>
    <xf numFmtId="165" fontId="4" fillId="4" borderId="18" xfId="0" applyNumberFormat="1" applyFont="1" applyFill="1" applyBorder="1" applyAlignment="1">
      <alignment horizontal="justify" vertical="justify"/>
    </xf>
    <xf numFmtId="0" fontId="13" fillId="3" borderId="34" xfId="0" applyFont="1" applyFill="1" applyBorder="1" applyAlignment="1">
      <alignment horizontal="center"/>
    </xf>
    <xf numFmtId="3" fontId="4" fillId="0" borderId="0" xfId="0" applyNumberFormat="1" applyFont="1" applyFill="1" applyBorder="1" applyAlignment="1">
      <alignment horizontal="right" vertical="center"/>
    </xf>
    <xf numFmtId="0" fontId="4" fillId="0" borderId="0" xfId="0" applyFont="1"/>
    <xf numFmtId="0" fontId="4" fillId="6" borderId="7" xfId="0" applyFont="1" applyFill="1" applyBorder="1" applyAlignment="1">
      <alignment horizontal="center"/>
    </xf>
    <xf numFmtId="49" fontId="4" fillId="0" borderId="36" xfId="0" applyNumberFormat="1" applyFont="1" applyBorder="1" applyAlignment="1">
      <alignment horizontal="center" vertical="center"/>
    </xf>
    <xf numFmtId="49" fontId="4" fillId="0" borderId="37" xfId="0" applyNumberFormat="1" applyFont="1" applyBorder="1" applyAlignment="1">
      <alignment horizontal="center" vertical="center"/>
    </xf>
    <xf numFmtId="0" fontId="14" fillId="7" borderId="34" xfId="0" applyFont="1" applyFill="1" applyBorder="1" applyAlignment="1">
      <alignment horizontal="center"/>
    </xf>
    <xf numFmtId="3" fontId="4" fillId="0" borderId="10" xfId="0" applyNumberFormat="1" applyFont="1" applyBorder="1" applyAlignment="1">
      <alignment horizontal="right" vertical="center"/>
    </xf>
    <xf numFmtId="3" fontId="4" fillId="0" borderId="19" xfId="0" applyNumberFormat="1" applyFont="1" applyBorder="1" applyAlignment="1">
      <alignment horizontal="right" vertical="center"/>
    </xf>
    <xf numFmtId="3" fontId="4" fillId="4" borderId="12" xfId="0" applyNumberFormat="1" applyFont="1" applyFill="1" applyBorder="1" applyAlignment="1">
      <alignment horizontal="right" vertical="center"/>
    </xf>
    <xf numFmtId="0" fontId="13" fillId="13" borderId="7" xfId="0" applyFont="1" applyFill="1" applyBorder="1" applyAlignment="1">
      <alignment horizontal="center"/>
    </xf>
    <xf numFmtId="49" fontId="4" fillId="0" borderId="9" xfId="0" applyNumberFormat="1" applyFont="1" applyBorder="1" applyAlignment="1">
      <alignment horizontal="center" vertical="center"/>
    </xf>
    <xf numFmtId="49" fontId="4" fillId="0" borderId="10" xfId="0" applyNumberFormat="1" applyFont="1" applyBorder="1" applyAlignment="1">
      <alignment horizontal="center" vertical="center"/>
    </xf>
    <xf numFmtId="49" fontId="4" fillId="0" borderId="12" xfId="0" applyNumberFormat="1" applyFont="1" applyBorder="1" applyAlignment="1">
      <alignment horizontal="center" vertical="center"/>
    </xf>
    <xf numFmtId="49" fontId="4" fillId="0" borderId="13" xfId="0" applyNumberFormat="1" applyFont="1" applyBorder="1" applyAlignment="1">
      <alignment horizontal="center" vertical="center"/>
    </xf>
    <xf numFmtId="0" fontId="4" fillId="0" borderId="0" xfId="0" applyFont="1" applyAlignment="1">
      <alignment horizontal="justify" vertical="justify"/>
    </xf>
    <xf numFmtId="0" fontId="4" fillId="0" borderId="38" xfId="0" applyFont="1" applyFill="1" applyBorder="1" applyAlignment="1">
      <alignment horizontal="justify" vertical="justify"/>
    </xf>
    <xf numFmtId="165" fontId="4" fillId="0" borderId="39" xfId="0" applyNumberFormat="1" applyFont="1" applyBorder="1" applyAlignment="1">
      <alignment horizontal="center" vertical="center"/>
    </xf>
    <xf numFmtId="165" fontId="4" fillId="0" borderId="40" xfId="0" applyNumberFormat="1" applyFont="1" applyBorder="1" applyAlignment="1">
      <alignment horizontal="center" vertical="center"/>
    </xf>
    <xf numFmtId="0" fontId="4" fillId="3" borderId="7" xfId="0" applyFont="1" applyFill="1" applyBorder="1" applyAlignment="1">
      <alignment horizontal="center" vertical="center" textRotation="90"/>
    </xf>
    <xf numFmtId="0" fontId="4" fillId="3" borderId="7" xfId="0" applyFont="1" applyFill="1" applyBorder="1" applyAlignment="1">
      <alignment horizontal="justify" vertical="center" textRotation="90"/>
    </xf>
    <xf numFmtId="0" fontId="4" fillId="3" borderId="7" xfId="0" applyFont="1" applyFill="1" applyBorder="1" applyAlignment="1">
      <alignment horizontal="center" vertical="justify"/>
    </xf>
    <xf numFmtId="0" fontId="4" fillId="3" borderId="7" xfId="0" applyFont="1" applyFill="1" applyBorder="1" applyAlignment="1">
      <alignment horizontal="justify" vertical="justify"/>
    </xf>
    <xf numFmtId="0" fontId="0" fillId="0" borderId="39" xfId="0" applyBorder="1"/>
    <xf numFmtId="0" fontId="0" fillId="0" borderId="40" xfId="0" applyBorder="1"/>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4" fillId="0" borderId="13" xfId="0" applyFont="1" applyBorder="1" applyAlignment="1">
      <alignment horizontal="center" vertical="center"/>
    </xf>
    <xf numFmtId="0" fontId="4" fillId="0" borderId="0" xfId="0" applyFont="1" applyBorder="1" applyAlignment="1">
      <alignment horizontal="center" vertical="center"/>
    </xf>
    <xf numFmtId="3" fontId="4" fillId="0" borderId="39" xfId="0" applyNumberFormat="1" applyFont="1" applyBorder="1" applyAlignment="1">
      <alignment horizontal="right" vertical="center"/>
    </xf>
    <xf numFmtId="165" fontId="4" fillId="4" borderId="39" xfId="0" applyNumberFormat="1" applyFont="1" applyFill="1" applyBorder="1" applyAlignment="1">
      <alignment horizontal="right" vertical="center"/>
    </xf>
    <xf numFmtId="165" fontId="4" fillId="0" borderId="39" xfId="0" applyNumberFormat="1" applyFont="1" applyFill="1" applyBorder="1" applyAlignment="1">
      <alignment horizontal="right" vertical="center"/>
    </xf>
    <xf numFmtId="165" fontId="4" fillId="4" borderId="40" xfId="0" applyNumberFormat="1" applyFont="1" applyFill="1" applyBorder="1" applyAlignment="1">
      <alignment horizontal="right" vertical="center"/>
    </xf>
    <xf numFmtId="0" fontId="4" fillId="5" borderId="7" xfId="0" applyFont="1" applyFill="1" applyBorder="1" applyAlignment="1">
      <alignment horizontal="center"/>
    </xf>
    <xf numFmtId="0" fontId="4" fillId="0" borderId="7" xfId="0" applyFont="1" applyBorder="1" applyAlignment="1">
      <alignment horizontal="justify" vertical="justify"/>
    </xf>
    <xf numFmtId="49" fontId="4" fillId="0" borderId="39" xfId="0" applyNumberFormat="1" applyFont="1" applyBorder="1" applyAlignment="1">
      <alignment horizontal="center" vertical="center"/>
    </xf>
    <xf numFmtId="49" fontId="4" fillId="0" borderId="40" xfId="0" applyNumberFormat="1" applyFont="1" applyBorder="1" applyAlignment="1">
      <alignment horizontal="center" vertical="center"/>
    </xf>
    <xf numFmtId="49" fontId="4" fillId="0" borderId="0" xfId="0" applyNumberFormat="1" applyFont="1" applyBorder="1" applyAlignment="1">
      <alignment horizontal="center" vertical="center"/>
    </xf>
    <xf numFmtId="49" fontId="4" fillId="5" borderId="7" xfId="0" applyNumberFormat="1" applyFont="1" applyFill="1" applyBorder="1" applyAlignment="1">
      <alignment horizontal="center" vertical="center"/>
    </xf>
    <xf numFmtId="0" fontId="3" fillId="5" borderId="2" xfId="0" applyFont="1" applyFill="1" applyBorder="1" applyAlignment="1">
      <alignment vertical="justify"/>
    </xf>
    <xf numFmtId="0" fontId="4" fillId="5" borderId="7" xfId="0" applyFont="1" applyFill="1" applyBorder="1" applyAlignment="1">
      <alignment horizontal="justify" vertical="justify"/>
    </xf>
    <xf numFmtId="49" fontId="4" fillId="0" borderId="18" xfId="0" applyNumberFormat="1" applyFont="1" applyBorder="1" applyAlignment="1">
      <alignment horizontal="center" vertical="center"/>
    </xf>
    <xf numFmtId="49" fontId="4" fillId="0" borderId="19" xfId="0" applyNumberFormat="1" applyFont="1" applyBorder="1" applyAlignment="1">
      <alignment horizontal="center" vertical="center"/>
    </xf>
    <xf numFmtId="0" fontId="3" fillId="0" borderId="0" xfId="0" applyFont="1" applyAlignment="1">
      <alignment horizontal="justify" wrapText="1"/>
    </xf>
    <xf numFmtId="0" fontId="14" fillId="0" borderId="0" xfId="0" applyFont="1"/>
    <xf numFmtId="164" fontId="4" fillId="4" borderId="10" xfId="0" applyNumberFormat="1" applyFont="1" applyFill="1" applyBorder="1" applyAlignment="1">
      <alignment horizontal="right" wrapText="1"/>
    </xf>
    <xf numFmtId="164" fontId="4" fillId="4" borderId="19" xfId="0" applyNumberFormat="1" applyFont="1" applyFill="1" applyBorder="1" applyAlignment="1">
      <alignment horizontal="right" wrapText="1"/>
    </xf>
    <xf numFmtId="164" fontId="4" fillId="4" borderId="13" xfId="0" applyNumberFormat="1" applyFont="1" applyFill="1" applyBorder="1" applyAlignment="1">
      <alignment horizontal="right" wrapText="1"/>
    </xf>
    <xf numFmtId="0" fontId="4" fillId="0" borderId="18" xfId="0" applyFont="1" applyBorder="1" applyAlignment="1">
      <alignment horizontal="justify" vertical="justify"/>
    </xf>
    <xf numFmtId="0" fontId="4" fillId="0" borderId="12" xfId="0" applyFont="1" applyBorder="1" applyAlignment="1">
      <alignment horizontal="justify" vertical="justify"/>
    </xf>
    <xf numFmtId="165" fontId="4" fillId="15" borderId="18" xfId="0" applyNumberFormat="1" applyFont="1" applyFill="1" applyBorder="1" applyAlignment="1">
      <alignment horizontal="right" vertical="center"/>
    </xf>
    <xf numFmtId="165" fontId="4" fillId="15" borderId="12" xfId="0" applyNumberFormat="1" applyFont="1" applyFill="1" applyBorder="1" applyAlignment="1">
      <alignment horizontal="right" vertical="center"/>
    </xf>
    <xf numFmtId="0" fontId="4" fillId="0" borderId="8" xfId="0" applyFont="1" applyBorder="1" applyAlignment="1">
      <alignment horizontal="justify" vertical="top"/>
    </xf>
    <xf numFmtId="0" fontId="3" fillId="6" borderId="7" xfId="0" applyFont="1" applyFill="1" applyBorder="1" applyAlignment="1">
      <alignment horizontal="center"/>
    </xf>
    <xf numFmtId="0" fontId="3" fillId="6" borderId="2" xfId="0" applyFont="1" applyFill="1" applyBorder="1"/>
    <xf numFmtId="0" fontId="4" fillId="0" borderId="7" xfId="0" applyFont="1" applyBorder="1" applyAlignment="1">
      <alignment horizontal="center"/>
    </xf>
    <xf numFmtId="0" fontId="3" fillId="6" borderId="38" xfId="0" applyFont="1" applyFill="1" applyBorder="1"/>
    <xf numFmtId="0" fontId="4" fillId="0" borderId="39" xfId="0" applyFont="1" applyBorder="1" applyAlignment="1">
      <alignment horizontal="center"/>
    </xf>
    <xf numFmtId="0" fontId="4" fillId="0" borderId="40" xfId="0" applyFont="1" applyBorder="1" applyAlignment="1">
      <alignment horizontal="center"/>
    </xf>
    <xf numFmtId="0" fontId="3" fillId="6" borderId="38" xfId="0" applyFont="1" applyFill="1" applyBorder="1" applyAlignment="1">
      <alignment horizontal="justify" vertical="justify"/>
    </xf>
    <xf numFmtId="0" fontId="4" fillId="0" borderId="40" xfId="0" applyFont="1" applyBorder="1"/>
    <xf numFmtId="0" fontId="4" fillId="0" borderId="0" xfId="0" applyFont="1" applyFill="1" applyBorder="1"/>
    <xf numFmtId="0" fontId="4" fillId="0" borderId="28" xfId="0" applyFont="1" applyBorder="1"/>
    <xf numFmtId="0" fontId="3" fillId="6" borderId="7" xfId="0" applyFont="1" applyFill="1" applyBorder="1" applyAlignment="1">
      <alignment horizontal="center" vertical="justify"/>
    </xf>
    <xf numFmtId="0" fontId="4" fillId="0" borderId="39" xfId="0" applyFont="1" applyBorder="1"/>
    <xf numFmtId="0" fontId="3" fillId="6" borderId="5" xfId="0" applyFont="1" applyFill="1" applyBorder="1" applyAlignment="1">
      <alignment horizontal="center" vertical="justify"/>
    </xf>
    <xf numFmtId="0" fontId="4" fillId="0" borderId="0" xfId="0" applyFont="1" applyFill="1" applyBorder="1" applyAlignment="1">
      <alignment horizontal="center"/>
    </xf>
    <xf numFmtId="0" fontId="4" fillId="0" borderId="0" xfId="0" applyFont="1" applyFill="1"/>
    <xf numFmtId="0" fontId="3" fillId="6" borderId="38" xfId="0" applyFont="1" applyFill="1" applyBorder="1" applyAlignment="1">
      <alignment horizontal="justify" vertical="center"/>
    </xf>
    <xf numFmtId="0" fontId="3" fillId="6" borderId="38" xfId="0" applyFont="1" applyFill="1" applyBorder="1" applyAlignment="1">
      <alignment wrapText="1"/>
    </xf>
    <xf numFmtId="49" fontId="4" fillId="0" borderId="4" xfId="0" applyNumberFormat="1" applyFont="1" applyBorder="1"/>
    <xf numFmtId="0" fontId="4" fillId="0" borderId="7" xfId="0" applyFont="1" applyBorder="1" applyAlignment="1">
      <alignment horizontal="center" vertical="center"/>
    </xf>
    <xf numFmtId="0" fontId="3" fillId="6" borderId="38" xfId="0" applyFont="1" applyFill="1" applyBorder="1" applyAlignment="1">
      <alignment vertical="center"/>
    </xf>
    <xf numFmtId="0" fontId="4" fillId="0" borderId="38" xfId="0" applyFont="1" applyBorder="1" applyAlignment="1">
      <alignment horizontal="center" vertical="center"/>
    </xf>
    <xf numFmtId="0" fontId="4" fillId="0" borderId="39" xfId="0" applyFont="1" applyBorder="1" applyAlignment="1">
      <alignment horizontal="center" vertical="center"/>
    </xf>
    <xf numFmtId="0" fontId="3" fillId="0" borderId="0" xfId="0" applyFont="1" applyFill="1" applyBorder="1"/>
    <xf numFmtId="0" fontId="4" fillId="0" borderId="0" xfId="0" applyFont="1" applyBorder="1" applyAlignment="1">
      <alignment horizontal="center"/>
    </xf>
    <xf numFmtId="0" fontId="3" fillId="6" borderId="7" xfId="0" applyFont="1" applyFill="1" applyBorder="1"/>
    <xf numFmtId="0" fontId="2" fillId="6" borderId="7" xfId="0" applyFont="1" applyFill="1" applyBorder="1" applyAlignment="1">
      <alignment horizontal="center"/>
    </xf>
    <xf numFmtId="0" fontId="2" fillId="6" borderId="2" xfId="0" applyFont="1" applyFill="1" applyBorder="1" applyAlignment="1"/>
    <xf numFmtId="0" fontId="4" fillId="0" borderId="8" xfId="0" applyFont="1" applyFill="1" applyBorder="1" applyAlignment="1">
      <alignment horizontal="justify" vertical="top"/>
    </xf>
    <xf numFmtId="0" fontId="4" fillId="0" borderId="9" xfId="0" applyFont="1" applyFill="1" applyBorder="1" applyAlignment="1">
      <alignment horizontal="center" vertical="center"/>
    </xf>
    <xf numFmtId="3" fontId="4" fillId="4" borderId="9" xfId="0" applyNumberFormat="1" applyFont="1" applyFill="1" applyBorder="1" applyAlignment="1">
      <alignment horizontal="center" vertical="center"/>
    </xf>
    <xf numFmtId="3" fontId="4" fillId="0" borderId="9" xfId="0" applyNumberFormat="1" applyFont="1" applyFill="1" applyBorder="1" applyAlignment="1">
      <alignment horizontal="center" vertical="center"/>
    </xf>
    <xf numFmtId="3" fontId="4" fillId="4" borderId="10" xfId="0" applyNumberFormat="1" applyFont="1" applyFill="1" applyBorder="1" applyAlignment="1">
      <alignment horizontal="center" vertical="center"/>
    </xf>
    <xf numFmtId="0" fontId="4" fillId="0" borderId="18" xfId="0" applyFont="1" applyFill="1" applyBorder="1" applyAlignment="1">
      <alignment horizontal="center" vertical="center"/>
    </xf>
    <xf numFmtId="3" fontId="4" fillId="4" borderId="18" xfId="0" applyNumberFormat="1" applyFont="1" applyFill="1" applyBorder="1" applyAlignment="1">
      <alignment horizontal="center" vertical="center"/>
    </xf>
    <xf numFmtId="3" fontId="4" fillId="0" borderId="18" xfId="0" applyNumberFormat="1" applyFont="1" applyFill="1" applyBorder="1" applyAlignment="1">
      <alignment horizontal="center" vertical="center"/>
    </xf>
    <xf numFmtId="3" fontId="4" fillId="4" borderId="19" xfId="0" applyNumberFormat="1" applyFont="1" applyFill="1" applyBorder="1" applyAlignment="1">
      <alignment horizontal="center" vertical="center"/>
    </xf>
    <xf numFmtId="0" fontId="4" fillId="0" borderId="17" xfId="0" applyFont="1" applyFill="1" applyBorder="1" applyAlignment="1">
      <alignment horizontal="justify" vertical="top"/>
    </xf>
    <xf numFmtId="0" fontId="4" fillId="4" borderId="18" xfId="0" applyFont="1" applyFill="1" applyBorder="1" applyAlignment="1">
      <alignment horizontal="center" vertical="center"/>
    </xf>
    <xf numFmtId="165" fontId="4" fillId="4" borderId="18" xfId="0" applyNumberFormat="1" applyFont="1" applyFill="1" applyBorder="1" applyAlignment="1">
      <alignment horizontal="center" vertical="center"/>
    </xf>
    <xf numFmtId="165" fontId="4" fillId="4" borderId="19" xfId="0" applyNumberFormat="1" applyFont="1" applyFill="1" applyBorder="1" applyAlignment="1">
      <alignment horizontal="center" vertical="center"/>
    </xf>
    <xf numFmtId="0" fontId="4" fillId="0" borderId="11" xfId="0" applyFont="1" applyFill="1" applyBorder="1" applyAlignment="1">
      <alignment horizontal="justify" vertical="top"/>
    </xf>
    <xf numFmtId="0" fontId="4" fillId="0" borderId="12" xfId="0" applyFont="1" applyFill="1" applyBorder="1" applyAlignment="1">
      <alignment horizontal="center" vertical="center"/>
    </xf>
    <xf numFmtId="3" fontId="4" fillId="0" borderId="12" xfId="0" applyNumberFormat="1" applyFont="1" applyBorder="1" applyAlignment="1">
      <alignment horizontal="center" vertical="center"/>
    </xf>
    <xf numFmtId="3" fontId="4" fillId="0" borderId="13" xfId="0" applyNumberFormat="1" applyFont="1" applyBorder="1" applyAlignment="1">
      <alignment horizontal="center" vertical="center"/>
    </xf>
    <xf numFmtId="0" fontId="3" fillId="8" borderId="7" xfId="0" applyFont="1" applyFill="1" applyBorder="1" applyAlignment="1">
      <alignment horizontal="center"/>
    </xf>
    <xf numFmtId="0" fontId="4" fillId="0" borderId="8" xfId="0" applyFont="1" applyBorder="1" applyAlignment="1">
      <alignment horizontal="justify" vertical="center"/>
    </xf>
    <xf numFmtId="1" fontId="4" fillId="4" borderId="9" xfId="0" applyNumberFormat="1" applyFont="1" applyFill="1" applyBorder="1" applyAlignment="1">
      <alignment horizontal="center" vertical="center"/>
    </xf>
    <xf numFmtId="1" fontId="4" fillId="0" borderId="9" xfId="0" applyNumberFormat="1" applyFont="1" applyFill="1" applyBorder="1" applyAlignment="1">
      <alignment horizontal="center" vertical="center"/>
    </xf>
    <xf numFmtId="1" fontId="4" fillId="4" borderId="10" xfId="0" applyNumberFormat="1" applyFont="1" applyFill="1" applyBorder="1" applyAlignment="1">
      <alignment horizontal="center" vertical="center"/>
    </xf>
    <xf numFmtId="0" fontId="4" fillId="0" borderId="17" xfId="0" applyFont="1" applyBorder="1" applyAlignment="1">
      <alignment horizontal="justify" vertical="center"/>
    </xf>
    <xf numFmtId="1" fontId="4" fillId="4" borderId="18" xfId="0" applyNumberFormat="1" applyFont="1" applyFill="1" applyBorder="1" applyAlignment="1">
      <alignment horizontal="center" vertical="center"/>
    </xf>
    <xf numFmtId="1" fontId="4" fillId="0" borderId="18" xfId="0" applyNumberFormat="1" applyFont="1" applyFill="1" applyBorder="1" applyAlignment="1">
      <alignment horizontal="center" vertical="center"/>
    </xf>
    <xf numFmtId="1" fontId="4" fillId="4" borderId="19" xfId="0" applyNumberFormat="1" applyFont="1" applyFill="1" applyBorder="1" applyAlignment="1">
      <alignment horizontal="center" vertical="center"/>
    </xf>
    <xf numFmtId="0" fontId="3" fillId="0" borderId="17" xfId="0" applyFont="1" applyBorder="1" applyAlignment="1">
      <alignment horizontal="justify" vertical="center"/>
    </xf>
    <xf numFmtId="3" fontId="4" fillId="0" borderId="12" xfId="0" applyNumberFormat="1" applyFont="1" applyFill="1" applyBorder="1" applyAlignment="1">
      <alignment horizontal="center" vertical="center"/>
    </xf>
    <xf numFmtId="1" fontId="4" fillId="4" borderId="12" xfId="0" applyNumberFormat="1" applyFont="1" applyFill="1" applyBorder="1" applyAlignment="1">
      <alignment horizontal="center" vertical="center"/>
    </xf>
    <xf numFmtId="1" fontId="4" fillId="0" borderId="12" xfId="0" applyNumberFormat="1" applyFont="1" applyFill="1" applyBorder="1" applyAlignment="1">
      <alignment horizontal="center" vertical="center"/>
    </xf>
    <xf numFmtId="0" fontId="4" fillId="0" borderId="0" xfId="0" applyFont="1" applyFill="1" applyBorder="1" applyAlignment="1">
      <alignment horizontal="justify" vertical="center"/>
    </xf>
    <xf numFmtId="3" fontId="4" fillId="0" borderId="0" xfId="0" applyNumberFormat="1" applyFont="1" applyFill="1" applyBorder="1" applyAlignment="1"/>
    <xf numFmtId="165" fontId="4" fillId="0" borderId="0" xfId="0" applyNumberFormat="1" applyFont="1" applyFill="1" applyBorder="1" applyAlignment="1"/>
    <xf numFmtId="2" fontId="4" fillId="4" borderId="9" xfId="0" applyNumberFormat="1" applyFont="1" applyFill="1" applyBorder="1" applyAlignment="1">
      <alignment horizontal="center" vertical="center"/>
    </xf>
    <xf numFmtId="2" fontId="4" fillId="4" borderId="10" xfId="0" applyNumberFormat="1" applyFont="1" applyFill="1" applyBorder="1" applyAlignment="1">
      <alignment horizontal="center" vertical="center"/>
    </xf>
    <xf numFmtId="2" fontId="4" fillId="4" borderId="18" xfId="0" applyNumberFormat="1" applyFont="1" applyFill="1" applyBorder="1" applyAlignment="1">
      <alignment horizontal="center" vertical="center"/>
    </xf>
    <xf numFmtId="2" fontId="4" fillId="4" borderId="19" xfId="0" applyNumberFormat="1" applyFont="1" applyFill="1" applyBorder="1" applyAlignment="1">
      <alignment horizontal="center" vertical="center"/>
    </xf>
    <xf numFmtId="2" fontId="4" fillId="4" borderId="12" xfId="0" applyNumberFormat="1" applyFont="1" applyFill="1" applyBorder="1" applyAlignment="1">
      <alignment horizontal="center" vertical="center"/>
    </xf>
    <xf numFmtId="2" fontId="4" fillId="4" borderId="13" xfId="0" applyNumberFormat="1" applyFont="1" applyFill="1" applyBorder="1" applyAlignment="1">
      <alignment horizontal="center" vertical="center"/>
    </xf>
    <xf numFmtId="0" fontId="4" fillId="6" borderId="7" xfId="0" applyFont="1" applyFill="1" applyBorder="1" applyAlignment="1">
      <alignment horizontal="center" vertical="center"/>
    </xf>
    <xf numFmtId="1" fontId="4" fillId="4" borderId="9" xfId="0" applyNumberFormat="1" applyFont="1" applyFill="1" applyBorder="1" applyAlignment="1">
      <alignment vertical="center"/>
    </xf>
    <xf numFmtId="1" fontId="4" fillId="0" borderId="9" xfId="0" applyNumberFormat="1" applyFont="1" applyBorder="1" applyAlignment="1">
      <alignment vertical="center"/>
    </xf>
    <xf numFmtId="1" fontId="4" fillId="4" borderId="10" xfId="0" applyNumberFormat="1" applyFont="1" applyFill="1" applyBorder="1" applyAlignment="1">
      <alignment vertical="center"/>
    </xf>
    <xf numFmtId="1" fontId="4" fillId="4" borderId="18" xfId="0" applyNumberFormat="1" applyFont="1" applyFill="1" applyBorder="1" applyAlignment="1">
      <alignment vertical="center"/>
    </xf>
    <xf numFmtId="1" fontId="4" fillId="0" borderId="18" xfId="0" applyNumberFormat="1" applyFont="1" applyBorder="1" applyAlignment="1">
      <alignment vertical="center"/>
    </xf>
    <xf numFmtId="1" fontId="4" fillId="4" borderId="19" xfId="0" applyNumberFormat="1" applyFont="1" applyFill="1" applyBorder="1" applyAlignment="1">
      <alignment vertical="center"/>
    </xf>
    <xf numFmtId="0" fontId="4" fillId="0" borderId="18" xfId="0" applyFont="1" applyFill="1" applyBorder="1" applyAlignment="1">
      <alignment horizontal="justify" vertical="center"/>
    </xf>
    <xf numFmtId="2" fontId="4" fillId="4" borderId="18" xfId="0" applyNumberFormat="1" applyFont="1" applyFill="1" applyBorder="1" applyAlignment="1">
      <alignment vertical="center"/>
    </xf>
    <xf numFmtId="2" fontId="4" fillId="4" borderId="19" xfId="0" applyNumberFormat="1" applyFont="1" applyFill="1" applyBorder="1" applyAlignment="1">
      <alignment vertical="center"/>
    </xf>
    <xf numFmtId="165" fontId="4" fillId="0" borderId="18" xfId="0" applyNumberFormat="1" applyFont="1" applyBorder="1" applyAlignment="1">
      <alignment vertical="center"/>
    </xf>
    <xf numFmtId="165" fontId="4" fillId="0" borderId="19" xfId="0" applyNumberFormat="1" applyFont="1" applyBorder="1" applyAlignment="1">
      <alignment vertical="center"/>
    </xf>
    <xf numFmtId="0" fontId="4" fillId="0" borderId="11" xfId="0" applyFont="1" applyBorder="1" applyAlignment="1">
      <alignment horizontal="justify" vertical="center"/>
    </xf>
    <xf numFmtId="0" fontId="3" fillId="0" borderId="0" xfId="0" applyFont="1" applyAlignment="1">
      <alignment wrapText="1"/>
    </xf>
    <xf numFmtId="0" fontId="4" fillId="4" borderId="18" xfId="0" applyFont="1" applyFill="1" applyBorder="1" applyAlignment="1">
      <alignment horizontal="right" vertical="center"/>
    </xf>
    <xf numFmtId="0" fontId="4" fillId="0" borderId="18" xfId="0" applyFont="1" applyBorder="1" applyAlignment="1">
      <alignment horizontal="right" vertical="center"/>
    </xf>
    <xf numFmtId="0" fontId="4" fillId="0" borderId="18" xfId="0" applyFont="1" applyFill="1" applyBorder="1" applyAlignment="1">
      <alignment horizontal="right" vertical="center"/>
    </xf>
    <xf numFmtId="0" fontId="4" fillId="4" borderId="19" xfId="0" applyFont="1" applyFill="1" applyBorder="1" applyAlignment="1">
      <alignment horizontal="right" vertical="center"/>
    </xf>
    <xf numFmtId="0" fontId="3" fillId="0" borderId="0" xfId="0" applyFont="1" applyAlignment="1">
      <alignment horizontal="justify" vertical="top" wrapText="1"/>
    </xf>
    <xf numFmtId="0" fontId="4" fillId="4" borderId="12" xfId="0" applyFont="1" applyFill="1" applyBorder="1" applyAlignment="1">
      <alignment horizontal="right" vertical="center"/>
    </xf>
    <xf numFmtId="0" fontId="4" fillId="0" borderId="12" xfId="0" applyFont="1" applyBorder="1" applyAlignment="1">
      <alignment horizontal="right" vertical="center"/>
    </xf>
    <xf numFmtId="0" fontId="4" fillId="0" borderId="12" xfId="0" applyFont="1" applyFill="1" applyBorder="1" applyAlignment="1">
      <alignment horizontal="right" vertical="center"/>
    </xf>
    <xf numFmtId="0" fontId="4" fillId="4" borderId="13" xfId="0" applyFont="1" applyFill="1" applyBorder="1" applyAlignment="1">
      <alignment horizontal="right" vertical="center"/>
    </xf>
    <xf numFmtId="0" fontId="3" fillId="6" borderId="2" xfId="0" applyFont="1" applyFill="1" applyBorder="1" applyAlignment="1">
      <alignment vertical="center" wrapText="1"/>
    </xf>
    <xf numFmtId="0" fontId="4" fillId="0" borderId="7" xfId="0" applyFont="1" applyFill="1" applyBorder="1" applyAlignment="1">
      <alignment horizontal="justify" vertical="justify"/>
    </xf>
    <xf numFmtId="3" fontId="4" fillId="0" borderId="7" xfId="0" applyNumberFormat="1" applyFont="1" applyBorder="1"/>
    <xf numFmtId="3" fontId="4" fillId="4" borderId="7" xfId="0" applyNumberFormat="1" applyFont="1" applyFill="1" applyBorder="1"/>
    <xf numFmtId="0" fontId="3" fillId="5" borderId="7" xfId="0" applyFont="1" applyFill="1" applyBorder="1" applyAlignment="1">
      <alignment vertical="center"/>
    </xf>
    <xf numFmtId="0" fontId="3" fillId="0" borderId="0" xfId="0" applyFont="1" applyFill="1" applyBorder="1" applyAlignment="1">
      <alignment vertical="justify"/>
    </xf>
    <xf numFmtId="0" fontId="3" fillId="0" borderId="15" xfId="0" applyFont="1" applyBorder="1" applyAlignment="1"/>
    <xf numFmtId="0" fontId="3" fillId="0" borderId="0" xfId="0" applyFont="1" applyBorder="1" applyAlignment="1">
      <alignment vertical="top"/>
    </xf>
    <xf numFmtId="0" fontId="3" fillId="0" borderId="0" xfId="0" applyFont="1" applyBorder="1" applyAlignment="1"/>
    <xf numFmtId="3" fontId="4" fillId="0" borderId="10" xfId="0" applyNumberFormat="1" applyFont="1" applyBorder="1"/>
    <xf numFmtId="3" fontId="4" fillId="0" borderId="19" xfId="0" applyNumberFormat="1" applyFont="1" applyBorder="1"/>
    <xf numFmtId="3" fontId="4" fillId="4" borderId="13" xfId="0" applyNumberFormat="1" applyFont="1" applyFill="1" applyBorder="1"/>
    <xf numFmtId="3" fontId="4" fillId="4" borderId="62" xfId="0" applyNumberFormat="1" applyFont="1" applyFill="1" applyBorder="1" applyAlignment="1">
      <alignment horizontal="right" wrapText="1"/>
    </xf>
    <xf numFmtId="3" fontId="4" fillId="9" borderId="19" xfId="0" applyNumberFormat="1" applyFont="1" applyFill="1" applyBorder="1" applyAlignment="1">
      <alignment horizontal="right" wrapText="1"/>
    </xf>
    <xf numFmtId="0" fontId="4" fillId="6" borderId="7" xfId="0" applyFont="1" applyFill="1" applyBorder="1" applyAlignment="1">
      <alignment horizontal="center"/>
    </xf>
    <xf numFmtId="0" fontId="4" fillId="8" borderId="7" xfId="0" applyFont="1" applyFill="1" applyBorder="1" applyAlignment="1">
      <alignment horizontal="center"/>
    </xf>
    <xf numFmtId="0" fontId="3" fillId="0" borderId="0" xfId="0" applyFont="1" applyFill="1" applyBorder="1" applyAlignment="1">
      <alignment horizontal="left" vertical="top"/>
    </xf>
    <xf numFmtId="1" fontId="4" fillId="0" borderId="66" xfId="0" applyNumberFormat="1" applyFont="1" applyBorder="1" applyAlignment="1">
      <alignment horizontal="center" vertical="center"/>
    </xf>
    <xf numFmtId="0" fontId="4" fillId="8" borderId="7" xfId="0" applyFont="1" applyFill="1" applyBorder="1" applyAlignment="1">
      <alignment horizontal="center"/>
    </xf>
    <xf numFmtId="0" fontId="11" fillId="11" borderId="71" xfId="0" applyFont="1" applyFill="1" applyBorder="1" applyAlignment="1">
      <alignment horizontal="center"/>
    </xf>
    <xf numFmtId="0" fontId="11" fillId="11" borderId="25" xfId="0" applyFont="1" applyFill="1" applyBorder="1" applyAlignment="1">
      <alignment horizontal="center"/>
    </xf>
    <xf numFmtId="0" fontId="14" fillId="7" borderId="7" xfId="0" applyFont="1" applyFill="1" applyBorder="1" applyAlignment="1">
      <alignment horizontal="center"/>
    </xf>
    <xf numFmtId="3" fontId="4" fillId="4" borderId="13" xfId="0" applyNumberFormat="1" applyFont="1" applyFill="1" applyBorder="1" applyAlignment="1">
      <alignment horizontal="right" vertical="center"/>
    </xf>
    <xf numFmtId="0" fontId="4" fillId="7" borderId="7" xfId="0" applyFont="1" applyFill="1" applyBorder="1" applyAlignment="1">
      <alignment horizontal="center" vertical="center"/>
    </xf>
    <xf numFmtId="1" fontId="4" fillId="4" borderId="13" xfId="0" applyNumberFormat="1" applyFont="1" applyFill="1" applyBorder="1" applyAlignment="1">
      <alignment horizontal="center" vertical="center"/>
    </xf>
    <xf numFmtId="1" fontId="4" fillId="0" borderId="63" xfId="0" applyNumberFormat="1" applyFont="1" applyBorder="1" applyAlignment="1">
      <alignment horizontal="center" vertical="center"/>
    </xf>
    <xf numFmtId="1" fontId="4" fillId="9" borderId="18" xfId="0" applyNumberFormat="1" applyFont="1" applyFill="1" applyBorder="1" applyAlignment="1">
      <alignment horizontal="center" vertical="center"/>
    </xf>
    <xf numFmtId="1" fontId="4" fillId="9" borderId="19" xfId="0" applyNumberFormat="1" applyFont="1" applyFill="1" applyBorder="1" applyAlignment="1">
      <alignment horizontal="center" vertical="center"/>
    </xf>
    <xf numFmtId="1" fontId="4" fillId="4" borderId="18" xfId="0" applyNumberFormat="1" applyFont="1" applyFill="1" applyBorder="1" applyAlignment="1">
      <alignment horizontal="justify" vertical="justify"/>
    </xf>
    <xf numFmtId="0" fontId="4" fillId="3" borderId="7" xfId="0" applyFont="1" applyFill="1" applyBorder="1" applyAlignment="1">
      <alignment horizontal="center" vertical="center"/>
    </xf>
    <xf numFmtId="0" fontId="3" fillId="3" borderId="2" xfId="0" applyFont="1" applyFill="1" applyBorder="1" applyAlignment="1">
      <alignment vertical="justify"/>
    </xf>
    <xf numFmtId="0" fontId="3" fillId="3" borderId="3" xfId="0" applyFont="1" applyFill="1" applyBorder="1" applyAlignment="1">
      <alignment vertical="justify"/>
    </xf>
    <xf numFmtId="0" fontId="3" fillId="3" borderId="4" xfId="0" applyFont="1" applyFill="1" applyBorder="1" applyAlignment="1">
      <alignment vertical="justify"/>
    </xf>
    <xf numFmtId="0" fontId="4" fillId="8" borderId="7" xfId="0" applyFont="1" applyFill="1" applyBorder="1" applyAlignment="1">
      <alignment horizontal="center"/>
    </xf>
    <xf numFmtId="0" fontId="4" fillId="6" borderId="7" xfId="0" applyFont="1" applyFill="1" applyBorder="1" applyAlignment="1">
      <alignment horizontal="center"/>
    </xf>
    <xf numFmtId="0" fontId="3" fillId="0" borderId="0" xfId="0" applyFont="1" applyBorder="1" applyAlignment="1">
      <alignment wrapText="1"/>
    </xf>
    <xf numFmtId="0" fontId="4" fillId="0" borderId="2" xfId="0" applyFont="1" applyBorder="1" applyAlignment="1">
      <alignment wrapText="1"/>
    </xf>
    <xf numFmtId="164" fontId="4" fillId="4" borderId="18" xfId="0" applyNumberFormat="1" applyFont="1" applyFill="1" applyBorder="1" applyAlignment="1">
      <alignment horizontal="center" wrapText="1"/>
    </xf>
    <xf numFmtId="164" fontId="4" fillId="4" borderId="12" xfId="0" applyNumberFormat="1" applyFont="1" applyFill="1" applyBorder="1" applyAlignment="1">
      <alignment horizontal="center" wrapText="1"/>
    </xf>
    <xf numFmtId="0" fontId="8" fillId="0" borderId="38" xfId="0" applyFont="1" applyFill="1" applyBorder="1" applyAlignment="1">
      <alignment wrapText="1"/>
    </xf>
    <xf numFmtId="165" fontId="4" fillId="0" borderId="39" xfId="0" applyNumberFormat="1" applyFont="1" applyFill="1" applyBorder="1" applyAlignment="1">
      <alignment horizontal="center" vertical="center"/>
    </xf>
    <xf numFmtId="0" fontId="3" fillId="12" borderId="2" xfId="0" applyFont="1" applyFill="1" applyBorder="1" applyAlignment="1">
      <alignment horizontal="center" vertical="justify"/>
    </xf>
    <xf numFmtId="0" fontId="3" fillId="12" borderId="3" xfId="0" applyFont="1" applyFill="1" applyBorder="1" applyAlignment="1">
      <alignment horizontal="center" vertical="justify"/>
    </xf>
    <xf numFmtId="0" fontId="3" fillId="12" borderId="4" xfId="0" applyFont="1" applyFill="1" applyBorder="1" applyAlignment="1">
      <alignment horizontal="center" vertical="justify"/>
    </xf>
    <xf numFmtId="0" fontId="3" fillId="5" borderId="7" xfId="0" applyFont="1" applyFill="1" applyBorder="1" applyAlignment="1">
      <alignment horizontal="center" vertical="center"/>
    </xf>
    <xf numFmtId="0" fontId="3" fillId="6" borderId="7" xfId="0" applyFont="1" applyFill="1" applyBorder="1" applyAlignment="1">
      <alignment horizontal="center" vertical="center"/>
    </xf>
    <xf numFmtId="0" fontId="3" fillId="3" borderId="7" xfId="0" applyFont="1" applyFill="1" applyBorder="1" applyAlignment="1">
      <alignment horizontal="center"/>
    </xf>
    <xf numFmtId="0" fontId="3" fillId="3" borderId="7" xfId="0" applyFont="1" applyFill="1" applyBorder="1" applyAlignment="1">
      <alignment horizontal="center" vertical="center"/>
    </xf>
    <xf numFmtId="0" fontId="4" fillId="8" borderId="7" xfId="0" applyFont="1" applyFill="1" applyBorder="1" applyAlignment="1">
      <alignment horizontal="center"/>
    </xf>
    <xf numFmtId="0" fontId="4" fillId="8" borderId="4" xfId="0" applyFont="1" applyFill="1" applyBorder="1" applyAlignment="1">
      <alignment horizontal="center"/>
    </xf>
    <xf numFmtId="0" fontId="3" fillId="12" borderId="5" xfId="0" applyFont="1" applyFill="1" applyBorder="1" applyAlignment="1">
      <alignment horizontal="center" vertical="center"/>
    </xf>
    <xf numFmtId="0" fontId="4" fillId="7" borderId="4" xfId="0" applyFont="1" applyFill="1" applyBorder="1" applyAlignment="1">
      <alignment horizontal="center"/>
    </xf>
    <xf numFmtId="0" fontId="4" fillId="3" borderId="7" xfId="0" applyFont="1" applyFill="1" applyBorder="1" applyAlignment="1">
      <alignment horizontal="center"/>
    </xf>
    <xf numFmtId="0" fontId="3" fillId="0" borderId="0" xfId="0" applyFont="1" applyBorder="1" applyAlignment="1">
      <alignment horizontal="left" wrapText="1"/>
    </xf>
    <xf numFmtId="0" fontId="4" fillId="6" borderId="7" xfId="0" applyFont="1" applyFill="1" applyBorder="1" applyAlignment="1">
      <alignment horizontal="center"/>
    </xf>
    <xf numFmtId="0" fontId="4" fillId="0" borderId="12" xfId="0" applyFont="1" applyBorder="1" applyAlignment="1">
      <alignment horizontal="center" vertical="center"/>
    </xf>
    <xf numFmtId="0" fontId="8" fillId="0" borderId="17" xfId="0" applyFont="1" applyFill="1" applyBorder="1" applyAlignment="1">
      <alignment horizontal="justify" vertical="top"/>
    </xf>
    <xf numFmtId="0" fontId="22" fillId="0" borderId="0" xfId="0" applyFont="1"/>
    <xf numFmtId="0" fontId="22" fillId="0" borderId="0" xfId="0" applyFont="1" applyAlignment="1">
      <alignment horizontal="justify" vertical="justify"/>
    </xf>
    <xf numFmtId="0" fontId="19" fillId="0" borderId="0" xfId="0" applyFont="1"/>
    <xf numFmtId="0" fontId="22" fillId="0" borderId="0" xfId="0" applyFont="1" applyBorder="1"/>
    <xf numFmtId="0" fontId="22" fillId="0" borderId="18" xfId="0" applyFont="1" applyBorder="1"/>
    <xf numFmtId="0" fontId="22" fillId="4" borderId="18" xfId="0" applyFont="1" applyFill="1" applyBorder="1"/>
    <xf numFmtId="0" fontId="22" fillId="0" borderId="18" xfId="0" applyFont="1" applyFill="1" applyBorder="1"/>
    <xf numFmtId="0" fontId="22" fillId="0" borderId="12" xfId="0" applyFont="1" applyBorder="1"/>
    <xf numFmtId="0" fontId="22" fillId="0" borderId="12" xfId="0" applyFont="1" applyFill="1" applyBorder="1"/>
    <xf numFmtId="0" fontId="22" fillId="0" borderId="0" xfId="0" applyFont="1" applyAlignment="1"/>
    <xf numFmtId="0" fontId="22" fillId="17" borderId="0" xfId="0" applyFont="1" applyFill="1" applyAlignment="1"/>
    <xf numFmtId="0" fontId="22" fillId="0" borderId="39" xfId="0" applyFont="1" applyBorder="1"/>
    <xf numFmtId="0" fontId="22" fillId="0" borderId="40" xfId="0" applyFont="1" applyBorder="1"/>
    <xf numFmtId="0" fontId="22" fillId="5" borderId="7" xfId="0" applyFont="1" applyFill="1" applyBorder="1" applyAlignment="1">
      <alignment horizontal="center"/>
    </xf>
    <xf numFmtId="0" fontId="22" fillId="0" borderId="0" xfId="0" applyFont="1" applyFill="1" applyBorder="1" applyAlignment="1">
      <alignment horizontal="center"/>
    </xf>
    <xf numFmtId="0" fontId="22" fillId="0" borderId="7" xfId="0" applyFont="1" applyBorder="1"/>
    <xf numFmtId="0" fontId="22" fillId="0" borderId="0" xfId="0" applyFont="1" applyFill="1" applyBorder="1"/>
    <xf numFmtId="0" fontId="3" fillId="0" borderId="0" xfId="0" applyFont="1" applyBorder="1" applyAlignment="1">
      <alignment horizontal="justify" vertical="justify"/>
    </xf>
    <xf numFmtId="0" fontId="12" fillId="9" borderId="9" xfId="0" applyFont="1" applyFill="1" applyBorder="1"/>
    <xf numFmtId="0" fontId="12" fillId="9" borderId="10" xfId="0" applyFont="1" applyFill="1" applyBorder="1"/>
    <xf numFmtId="3" fontId="4" fillId="9" borderId="9" xfId="0" applyNumberFormat="1" applyFont="1" applyFill="1" applyBorder="1" applyAlignment="1">
      <alignment horizontal="right" vertical="center"/>
    </xf>
    <xf numFmtId="3" fontId="4" fillId="9" borderId="12" xfId="0" applyNumberFormat="1" applyFont="1" applyFill="1" applyBorder="1" applyAlignment="1">
      <alignment horizontal="right" vertical="center"/>
    </xf>
    <xf numFmtId="0" fontId="3" fillId="6" borderId="38" xfId="0" applyFont="1" applyFill="1" applyBorder="1" applyAlignment="1">
      <alignment horizontal="justify" vertical="center" wrapText="1"/>
    </xf>
    <xf numFmtId="0" fontId="3" fillId="6" borderId="38" xfId="0" applyFont="1" applyFill="1" applyBorder="1" applyAlignment="1">
      <alignment vertical="center" wrapText="1"/>
    </xf>
    <xf numFmtId="0" fontId="4" fillId="6" borderId="5" xfId="0" applyFont="1" applyFill="1" applyBorder="1" applyAlignment="1">
      <alignment horizontal="center" vertical="justify"/>
    </xf>
    <xf numFmtId="0" fontId="4" fillId="6" borderId="5" xfId="0" applyFont="1" applyFill="1" applyBorder="1" applyAlignment="1">
      <alignment horizontal="center"/>
    </xf>
    <xf numFmtId="0" fontId="4" fillId="9" borderId="18" xfId="0" applyFont="1" applyFill="1" applyBorder="1" applyAlignment="1">
      <alignment horizontal="justify" vertical="justify"/>
    </xf>
    <xf numFmtId="0" fontId="3" fillId="0" borderId="0" xfId="0" applyFont="1" applyAlignment="1">
      <alignment horizontal="justify" wrapText="1"/>
    </xf>
    <xf numFmtId="0" fontId="4" fillId="0" borderId="39" xfId="0" applyFont="1" applyBorder="1" applyAlignment="1">
      <alignment horizontal="center"/>
    </xf>
    <xf numFmtId="165" fontId="4" fillId="9" borderId="12" xfId="0" applyNumberFormat="1" applyFont="1" applyFill="1" applyBorder="1" applyAlignment="1">
      <alignment horizontal="right" vertical="center"/>
    </xf>
    <xf numFmtId="165" fontId="4" fillId="9" borderId="13" xfId="0" applyNumberFormat="1" applyFont="1" applyFill="1" applyBorder="1" applyAlignment="1">
      <alignment horizontal="right" vertical="center"/>
    </xf>
    <xf numFmtId="0" fontId="22" fillId="0" borderId="0" xfId="0" applyFont="1" applyFill="1"/>
    <xf numFmtId="0" fontId="3" fillId="6" borderId="2" xfId="0" applyFont="1" applyFill="1" applyBorder="1" applyAlignment="1">
      <alignment horizontal="justify" vertical="justify"/>
    </xf>
    <xf numFmtId="0" fontId="4" fillId="0" borderId="4" xfId="0" applyFont="1" applyBorder="1"/>
    <xf numFmtId="0" fontId="3" fillId="6" borderId="7" xfId="0" applyFont="1" applyFill="1" applyBorder="1" applyAlignment="1">
      <alignment horizontal="center" vertical="center" wrapText="1"/>
    </xf>
    <xf numFmtId="0" fontId="3" fillId="6" borderId="5" xfId="0" applyFont="1" applyFill="1" applyBorder="1" applyAlignment="1">
      <alignment horizontal="center" vertical="center"/>
    </xf>
    <xf numFmtId="0" fontId="3" fillId="12" borderId="7" xfId="0" applyFont="1" applyFill="1" applyBorder="1" applyAlignment="1">
      <alignment horizontal="center" vertical="center"/>
    </xf>
    <xf numFmtId="0" fontId="4" fillId="5" borderId="23" xfId="0" applyFont="1" applyFill="1" applyBorder="1" applyAlignment="1">
      <alignment horizontal="center" vertical="center"/>
    </xf>
    <xf numFmtId="0" fontId="3" fillId="12" borderId="6" xfId="0" applyFont="1" applyFill="1" applyBorder="1" applyAlignment="1">
      <alignment horizontal="center" vertical="center"/>
    </xf>
    <xf numFmtId="0" fontId="8" fillId="0" borderId="0" xfId="0" applyFont="1" applyFill="1" applyBorder="1" applyAlignment="1">
      <alignment horizontal="justify" vertical="justify"/>
    </xf>
    <xf numFmtId="0" fontId="4" fillId="5" borderId="7" xfId="0" applyFont="1" applyFill="1" applyBorder="1" applyAlignment="1">
      <alignment horizontal="center" vertical="center"/>
    </xf>
    <xf numFmtId="0" fontId="3" fillId="13" borderId="5" xfId="0" applyFont="1" applyFill="1" applyBorder="1" applyAlignment="1">
      <alignment vertical="justify"/>
    </xf>
    <xf numFmtId="0" fontId="3" fillId="13" borderId="16" xfId="0" applyFont="1" applyFill="1" applyBorder="1" applyAlignment="1">
      <alignment vertical="justify"/>
    </xf>
    <xf numFmtId="0" fontId="3" fillId="13" borderId="6" xfId="0" applyFont="1" applyFill="1" applyBorder="1" applyAlignment="1">
      <alignment vertical="justify"/>
    </xf>
    <xf numFmtId="165" fontId="4" fillId="0" borderId="9" xfId="0" applyNumberFormat="1" applyFont="1" applyBorder="1" applyAlignment="1" applyProtection="1">
      <alignment horizontal="right" vertical="center"/>
      <protection locked="0"/>
    </xf>
    <xf numFmtId="3" fontId="4" fillId="0" borderId="9" xfId="0" applyNumberFormat="1" applyFont="1" applyBorder="1" applyAlignment="1" applyProtection="1">
      <alignment horizontal="right" vertical="center"/>
      <protection locked="0"/>
    </xf>
    <xf numFmtId="165" fontId="4" fillId="0" borderId="18" xfId="0" applyNumberFormat="1" applyFont="1" applyBorder="1" applyAlignment="1" applyProtection="1">
      <alignment horizontal="right" vertical="center"/>
      <protection locked="0"/>
    </xf>
    <xf numFmtId="3" fontId="4" fillId="0" borderId="18" xfId="0" applyNumberFormat="1" applyFont="1" applyBorder="1" applyAlignment="1" applyProtection="1">
      <alignment horizontal="right" vertical="center"/>
      <protection locked="0"/>
    </xf>
    <xf numFmtId="0" fontId="22" fillId="0" borderId="18" xfId="0" applyFont="1" applyBorder="1" applyProtection="1">
      <protection locked="0"/>
    </xf>
    <xf numFmtId="0" fontId="22" fillId="0" borderId="12" xfId="0" applyFont="1" applyBorder="1" applyProtection="1">
      <protection locked="0"/>
    </xf>
    <xf numFmtId="0" fontId="3" fillId="13" borderId="2" xfId="0" applyFont="1" applyFill="1" applyBorder="1" applyAlignment="1"/>
    <xf numFmtId="0" fontId="8" fillId="0" borderId="17" xfId="0" applyFont="1" applyFill="1" applyBorder="1" applyAlignment="1">
      <alignment horizontal="left" vertical="center" wrapText="1"/>
    </xf>
    <xf numFmtId="0" fontId="8" fillId="0" borderId="17" xfId="0" applyFont="1" applyFill="1" applyBorder="1" applyAlignment="1">
      <alignment horizontal="justify" vertical="center" wrapText="1"/>
    </xf>
    <xf numFmtId="0" fontId="3" fillId="0" borderId="17" xfId="0" applyFont="1" applyBorder="1" applyAlignment="1">
      <alignment horizontal="justify" vertical="center" wrapText="1"/>
    </xf>
    <xf numFmtId="0" fontId="4" fillId="0" borderId="0" xfId="0" applyFont="1" applyAlignment="1"/>
    <xf numFmtId="0" fontId="4" fillId="0" borderId="17" xfId="0" applyFont="1" applyFill="1" applyBorder="1" applyAlignment="1">
      <alignment horizontal="justify" vertical="center"/>
    </xf>
    <xf numFmtId="0" fontId="4" fillId="0" borderId="0" xfId="0" applyFont="1" applyAlignment="1">
      <alignment vertical="center"/>
    </xf>
    <xf numFmtId="0" fontId="8" fillId="0" borderId="8" xfId="0" applyFont="1" applyBorder="1" applyAlignment="1">
      <alignment vertical="center"/>
    </xf>
    <xf numFmtId="0" fontId="0" fillId="0" borderId="0" xfId="0" applyAlignment="1">
      <alignment vertical="center"/>
    </xf>
    <xf numFmtId="0" fontId="8" fillId="0" borderId="11" xfId="0" applyFont="1" applyBorder="1" applyAlignment="1">
      <alignment vertical="center"/>
    </xf>
    <xf numFmtId="0" fontId="12" fillId="0" borderId="39" xfId="0" applyFont="1" applyFill="1" applyBorder="1" applyAlignment="1">
      <alignment vertical="center"/>
    </xf>
    <xf numFmtId="0" fontId="22" fillId="0" borderId="0" xfId="0" applyFont="1" applyAlignment="1">
      <alignment vertical="center"/>
    </xf>
    <xf numFmtId="0" fontId="4" fillId="0" borderId="38" xfId="0" applyFont="1" applyBorder="1" applyAlignment="1">
      <alignment horizontal="justify" vertical="center"/>
    </xf>
    <xf numFmtId="0" fontId="4" fillId="0" borderId="11" xfId="0" applyFont="1" applyFill="1" applyBorder="1" applyAlignment="1">
      <alignment horizontal="justify" vertical="center"/>
    </xf>
    <xf numFmtId="0" fontId="4" fillId="0" borderId="8" xfId="0" applyFont="1" applyFill="1" applyBorder="1" applyAlignment="1">
      <alignment horizontal="justify" vertical="center"/>
    </xf>
    <xf numFmtId="0" fontId="4" fillId="0" borderId="11" xfId="0" applyFont="1" applyFill="1" applyBorder="1" applyAlignment="1">
      <alignment horizontal="justify" vertical="center"/>
    </xf>
    <xf numFmtId="0" fontId="8" fillId="0" borderId="11" xfId="0" applyFont="1" applyFill="1" applyBorder="1" applyAlignment="1">
      <alignment horizontal="justify" vertical="center"/>
    </xf>
    <xf numFmtId="0" fontId="8" fillId="0" borderId="11" xfId="0" applyFont="1" applyFill="1" applyBorder="1" applyAlignment="1">
      <alignment horizontal="justify" vertical="center" wrapText="1"/>
    </xf>
    <xf numFmtId="0" fontId="4" fillId="0" borderId="17" xfId="0" applyFont="1" applyFill="1" applyBorder="1" applyAlignment="1">
      <alignment horizontal="justify" vertical="center" wrapText="1"/>
    </xf>
    <xf numFmtId="0" fontId="8" fillId="0" borderId="17" xfId="0" applyFont="1" applyFill="1" applyBorder="1" applyAlignment="1">
      <alignment vertical="center" wrapText="1"/>
    </xf>
    <xf numFmtId="0" fontId="8" fillId="0" borderId="11" xfId="0" applyFont="1" applyFill="1" applyBorder="1" applyAlignment="1">
      <alignment vertical="center" wrapText="1"/>
    </xf>
    <xf numFmtId="0" fontId="8" fillId="0" borderId="17" xfId="0" applyFont="1" applyFill="1" applyBorder="1" applyAlignment="1">
      <alignment horizontal="justify" vertical="center"/>
    </xf>
    <xf numFmtId="0" fontId="3" fillId="0" borderId="17" xfId="0" applyFont="1" applyFill="1" applyBorder="1" applyAlignment="1">
      <alignment horizontal="justify" vertical="center"/>
    </xf>
    <xf numFmtId="0" fontId="4" fillId="0" borderId="35" xfId="0" applyFont="1" applyBorder="1" applyAlignment="1">
      <alignment horizontal="justify" vertical="center"/>
    </xf>
    <xf numFmtId="0" fontId="4" fillId="0" borderId="38" xfId="0" applyFont="1" applyFill="1" applyBorder="1" applyAlignment="1">
      <alignment horizontal="justify" vertical="center"/>
    </xf>
    <xf numFmtId="0" fontId="12" fillId="9" borderId="12" xfId="0" applyFont="1" applyFill="1" applyBorder="1"/>
    <xf numFmtId="0" fontId="12" fillId="9" borderId="13" xfId="0" applyFont="1" applyFill="1" applyBorder="1"/>
    <xf numFmtId="0" fontId="3" fillId="6" borderId="7" xfId="0" applyFont="1" applyFill="1" applyBorder="1" applyAlignment="1">
      <alignment horizontal="center" vertical="center"/>
    </xf>
    <xf numFmtId="0" fontId="3" fillId="6" borderId="5" xfId="0" applyFont="1" applyFill="1" applyBorder="1" applyAlignment="1">
      <alignment horizontal="center" vertical="center"/>
    </xf>
    <xf numFmtId="0" fontId="4" fillId="0" borderId="39" xfId="0" applyFont="1" applyBorder="1" applyAlignment="1">
      <alignment horizontal="center"/>
    </xf>
    <xf numFmtId="0" fontId="4" fillId="0" borderId="40" xfId="0" applyFont="1" applyBorder="1" applyAlignment="1">
      <alignment horizontal="center"/>
    </xf>
    <xf numFmtId="0" fontId="4" fillId="0" borderId="40" xfId="0" applyFont="1" applyBorder="1" applyAlignment="1">
      <alignment horizontal="center"/>
    </xf>
    <xf numFmtId="0" fontId="3" fillId="6" borderId="7" xfId="0" applyFont="1" applyFill="1" applyBorder="1" applyAlignment="1">
      <alignment horizontal="center" vertical="center"/>
    </xf>
    <xf numFmtId="0" fontId="4" fillId="0" borderId="8" xfId="0" applyFont="1" applyFill="1" applyBorder="1" applyAlignment="1">
      <alignment horizontal="justify" vertical="center"/>
    </xf>
    <xf numFmtId="0" fontId="4" fillId="0" borderId="11" xfId="0" applyFont="1" applyFill="1" applyBorder="1" applyAlignment="1">
      <alignment horizontal="justify" vertical="center"/>
    </xf>
    <xf numFmtId="0" fontId="3" fillId="10" borderId="7" xfId="0" applyFont="1" applyFill="1" applyBorder="1" applyAlignment="1">
      <alignment horizontal="center"/>
    </xf>
    <xf numFmtId="0" fontId="12" fillId="0" borderId="17" xfId="0" applyFont="1" applyFill="1" applyBorder="1" applyAlignment="1">
      <alignment horizontal="justify" vertical="center"/>
    </xf>
    <xf numFmtId="0" fontId="20" fillId="6" borderId="7" xfId="0" applyFont="1" applyFill="1" applyBorder="1" applyAlignment="1">
      <alignment horizontal="center" vertical="center"/>
    </xf>
    <xf numFmtId="0" fontId="20" fillId="6" borderId="7" xfId="0" applyFont="1" applyFill="1" applyBorder="1" applyAlignment="1">
      <alignment horizontal="center"/>
    </xf>
    <xf numFmtId="0" fontId="20" fillId="0" borderId="8" xfId="0" applyFont="1" applyFill="1" applyBorder="1" applyAlignment="1">
      <alignment horizontal="justify" vertical="justify"/>
    </xf>
    <xf numFmtId="0" fontId="20" fillId="0" borderId="9" xfId="0" applyFont="1" applyFill="1" applyBorder="1" applyAlignment="1">
      <alignment horizontal="justify" vertical="justify"/>
    </xf>
    <xf numFmtId="1" fontId="20" fillId="4" borderId="9" xfId="0" applyNumberFormat="1" applyFont="1" applyFill="1" applyBorder="1" applyAlignment="1">
      <alignment vertical="center"/>
    </xf>
    <xf numFmtId="1" fontId="20" fillId="0" borderId="9" xfId="0" applyNumberFormat="1" applyFont="1" applyBorder="1" applyAlignment="1">
      <alignment vertical="center"/>
    </xf>
    <xf numFmtId="1" fontId="20" fillId="0" borderId="9" xfId="0" applyNumberFormat="1" applyFont="1" applyFill="1" applyBorder="1" applyAlignment="1">
      <alignment vertical="center"/>
    </xf>
    <xf numFmtId="1" fontId="20" fillId="4" borderId="10" xfId="0" applyNumberFormat="1" applyFont="1" applyFill="1" applyBorder="1" applyAlignment="1">
      <alignment vertical="center"/>
    </xf>
    <xf numFmtId="0" fontId="20" fillId="0" borderId="17" xfId="0" applyFont="1" applyFill="1" applyBorder="1" applyAlignment="1">
      <alignment horizontal="justify" vertical="justify"/>
    </xf>
    <xf numFmtId="0" fontId="20" fillId="0" borderId="18" xfId="0" applyFont="1" applyFill="1" applyBorder="1" applyAlignment="1">
      <alignment horizontal="justify" vertical="justify"/>
    </xf>
    <xf numFmtId="1" fontId="20" fillId="4" borderId="18" xfId="0" applyNumberFormat="1" applyFont="1" applyFill="1" applyBorder="1" applyAlignment="1">
      <alignment vertical="center"/>
    </xf>
    <xf numFmtId="1" fontId="20" fillId="0" borderId="18" xfId="0" applyNumberFormat="1" applyFont="1" applyBorder="1" applyAlignment="1">
      <alignment vertical="center"/>
    </xf>
    <xf numFmtId="1" fontId="20" fillId="0" borderId="18" xfId="0" applyNumberFormat="1" applyFont="1" applyFill="1" applyBorder="1" applyAlignment="1">
      <alignment vertical="center"/>
    </xf>
    <xf numFmtId="1" fontId="20" fillId="4" borderId="19" xfId="0" applyNumberFormat="1" applyFont="1" applyFill="1" applyBorder="1" applyAlignment="1">
      <alignment vertical="center"/>
    </xf>
    <xf numFmtId="0" fontId="20" fillId="4" borderId="18" xfId="0" applyFont="1" applyFill="1" applyBorder="1" applyAlignment="1">
      <alignment horizontal="justify" vertical="justify"/>
    </xf>
    <xf numFmtId="1" fontId="20" fillId="4" borderId="18" xfId="0" applyNumberFormat="1" applyFont="1" applyFill="1" applyBorder="1" applyAlignment="1">
      <alignment horizontal="justify" vertical="justify"/>
    </xf>
    <xf numFmtId="0" fontId="20" fillId="0" borderId="17" xfId="0" applyFont="1" applyBorder="1" applyAlignment="1">
      <alignment horizontal="justify" vertical="center"/>
    </xf>
    <xf numFmtId="0" fontId="20" fillId="0" borderId="18" xfId="0" applyFont="1" applyFill="1" applyBorder="1" applyAlignment="1">
      <alignment horizontal="justify" vertical="center"/>
    </xf>
    <xf numFmtId="0" fontId="24" fillId="0" borderId="17" xfId="0" applyFont="1" applyFill="1" applyBorder="1" applyAlignment="1">
      <alignment horizontal="justify" vertical="center"/>
    </xf>
    <xf numFmtId="0" fontId="24" fillId="0" borderId="17" xfId="0" applyFont="1" applyFill="1" applyBorder="1" applyAlignment="1">
      <alignment horizontal="justify" vertical="justify"/>
    </xf>
    <xf numFmtId="2" fontId="20" fillId="4" borderId="18" xfId="0" applyNumberFormat="1" applyFont="1" applyFill="1" applyBorder="1" applyAlignment="1">
      <alignment vertical="center"/>
    </xf>
    <xf numFmtId="2" fontId="20" fillId="4" borderId="19" xfId="0" applyNumberFormat="1" applyFont="1" applyFill="1" applyBorder="1" applyAlignment="1">
      <alignment vertical="center"/>
    </xf>
    <xf numFmtId="0" fontId="20" fillId="0" borderId="18" xfId="0" applyFont="1" applyBorder="1" applyAlignment="1">
      <alignment horizontal="justify" vertical="center"/>
    </xf>
    <xf numFmtId="165" fontId="20" fillId="0" borderId="18" xfId="0" applyNumberFormat="1" applyFont="1" applyBorder="1" applyAlignment="1">
      <alignment vertical="center"/>
    </xf>
    <xf numFmtId="165" fontId="20" fillId="0" borderId="19" xfId="0" applyNumberFormat="1" applyFont="1" applyBorder="1" applyAlignment="1">
      <alignment vertical="center"/>
    </xf>
    <xf numFmtId="0" fontId="20" fillId="0" borderId="11" xfId="0" applyFont="1" applyBorder="1" applyAlignment="1">
      <alignment horizontal="justify" vertical="center"/>
    </xf>
    <xf numFmtId="0" fontId="6" fillId="0" borderId="0" xfId="0" applyFont="1"/>
    <xf numFmtId="0" fontId="20" fillId="0" borderId="0" xfId="0" applyFont="1"/>
    <xf numFmtId="0" fontId="6" fillId="0" borderId="1" xfId="0" applyFont="1" applyBorder="1"/>
    <xf numFmtId="0" fontId="20" fillId="0" borderId="1" xfId="0" applyFont="1" applyBorder="1"/>
    <xf numFmtId="0" fontId="20" fillId="0" borderId="0" xfId="0" applyFont="1" applyBorder="1"/>
    <xf numFmtId="49" fontId="6" fillId="0" borderId="45" xfId="0" applyNumberFormat="1" applyFont="1" applyBorder="1" applyAlignment="1">
      <alignment horizontal="justify" vertical="justify"/>
    </xf>
    <xf numFmtId="49" fontId="6" fillId="0" borderId="0" xfId="0" applyNumberFormat="1" applyFont="1" applyBorder="1" applyAlignment="1">
      <alignment horizontal="justify" vertical="justify"/>
    </xf>
    <xf numFmtId="49" fontId="20" fillId="0" borderId="0" xfId="0" applyNumberFormat="1" applyFont="1" applyBorder="1" applyAlignment="1">
      <alignment horizontal="justify" vertical="center"/>
    </xf>
    <xf numFmtId="49" fontId="6" fillId="0" borderId="7" xfId="0" applyNumberFormat="1" applyFont="1" applyBorder="1" applyAlignment="1">
      <alignment horizontal="justify" vertical="justify"/>
    </xf>
    <xf numFmtId="49" fontId="20" fillId="0" borderId="7" xfId="0" applyNumberFormat="1" applyFont="1" applyBorder="1" applyAlignment="1">
      <alignment horizontal="justify" vertical="center"/>
    </xf>
    <xf numFmtId="49" fontId="6" fillId="0" borderId="7" xfId="0" applyNumberFormat="1" applyFont="1" applyBorder="1" applyAlignment="1">
      <alignment horizontal="left" vertical="center" wrapText="1"/>
    </xf>
    <xf numFmtId="0" fontId="6" fillId="10" borderId="3" xfId="0" applyFont="1" applyFill="1" applyBorder="1" applyAlignment="1"/>
    <xf numFmtId="0" fontId="6" fillId="10" borderId="4" xfId="0" applyFont="1" applyFill="1" applyBorder="1" applyAlignment="1"/>
    <xf numFmtId="0" fontId="20" fillId="10" borderId="7" xfId="0" applyFont="1" applyFill="1" applyBorder="1" applyAlignment="1">
      <alignment horizontal="center" vertical="center" wrapText="1"/>
    </xf>
    <xf numFmtId="49" fontId="20" fillId="0" borderId="59" xfId="0" applyNumberFormat="1" applyFont="1" applyBorder="1" applyAlignment="1">
      <alignment horizontal="justify" vertical="justify"/>
    </xf>
    <xf numFmtId="49" fontId="20" fillId="0" borderId="87" xfId="0" applyNumberFormat="1" applyFont="1" applyBorder="1" applyAlignment="1">
      <alignment horizontal="justify" vertical="justify"/>
    </xf>
    <xf numFmtId="0" fontId="20" fillId="0" borderId="9" xfId="0" applyFont="1" applyBorder="1"/>
    <xf numFmtId="0" fontId="20" fillId="0" borderId="22" xfId="0" applyFont="1" applyBorder="1" applyAlignment="1">
      <alignment horizontal="center"/>
    </xf>
    <xf numFmtId="0" fontId="20" fillId="0" borderId="60" xfId="0" applyFont="1" applyBorder="1" applyAlignment="1">
      <alignment horizontal="center"/>
    </xf>
    <xf numFmtId="49" fontId="20" fillId="0" borderId="17" xfId="0" applyNumberFormat="1" applyFont="1" applyBorder="1" applyAlignment="1">
      <alignment horizontal="justify" vertical="justify"/>
    </xf>
    <xf numFmtId="49" fontId="20" fillId="0" borderId="82" xfId="0" applyNumberFormat="1" applyFont="1" applyBorder="1" applyAlignment="1">
      <alignment horizontal="justify" vertical="justify"/>
    </xf>
    <xf numFmtId="0" fontId="20" fillId="0" borderId="18" xfId="0" applyFont="1" applyBorder="1"/>
    <xf numFmtId="0" fontId="20" fillId="0" borderId="18" xfId="0" applyFont="1" applyBorder="1" applyAlignment="1">
      <alignment horizontal="center"/>
    </xf>
    <xf numFmtId="0" fontId="20" fillId="0" borderId="19" xfId="0" applyFont="1" applyBorder="1" applyAlignment="1">
      <alignment horizontal="center"/>
    </xf>
    <xf numFmtId="49" fontId="20" fillId="0" borderId="11" xfId="0" applyNumberFormat="1" applyFont="1" applyBorder="1" applyAlignment="1">
      <alignment horizontal="justify" vertical="justify"/>
    </xf>
    <xf numFmtId="49" fontId="20" fillId="0" borderId="66" xfId="0" applyNumberFormat="1" applyFont="1" applyBorder="1" applyAlignment="1">
      <alignment horizontal="justify" vertical="justify"/>
    </xf>
    <xf numFmtId="0" fontId="20" fillId="0" borderId="12" xfId="0" applyFont="1" applyBorder="1"/>
    <xf numFmtId="0" fontId="20" fillId="0" borderId="12" xfId="0" applyFont="1" applyBorder="1" applyAlignment="1">
      <alignment horizontal="center"/>
    </xf>
    <xf numFmtId="0" fontId="20" fillId="0" borderId="13" xfId="0" applyFont="1" applyBorder="1" applyAlignment="1">
      <alignment horizontal="center"/>
    </xf>
    <xf numFmtId="49" fontId="6" fillId="0" borderId="0" xfId="0" applyNumberFormat="1" applyFont="1" applyFill="1" applyBorder="1"/>
    <xf numFmtId="0" fontId="6" fillId="3" borderId="6" xfId="0" applyFont="1" applyFill="1" applyBorder="1" applyAlignment="1">
      <alignment horizontal="center" wrapText="1"/>
    </xf>
    <xf numFmtId="49" fontId="6" fillId="3" borderId="7" xfId="0" applyNumberFormat="1" applyFont="1" applyFill="1" applyBorder="1" applyAlignment="1">
      <alignment horizontal="center" wrapText="1"/>
    </xf>
    <xf numFmtId="49" fontId="20" fillId="0" borderId="0" xfId="0" applyNumberFormat="1" applyFont="1"/>
    <xf numFmtId="49" fontId="20" fillId="3" borderId="7" xfId="0" applyNumberFormat="1" applyFont="1" applyFill="1" applyBorder="1" applyAlignment="1">
      <alignment horizontal="center" wrapText="1"/>
    </xf>
    <xf numFmtId="0" fontId="6" fillId="0" borderId="59" xfId="0" applyFont="1" applyFill="1" applyBorder="1" applyAlignment="1">
      <alignment wrapText="1"/>
    </xf>
    <xf numFmtId="3" fontId="20" fillId="0" borderId="22" xfId="0" applyNumberFormat="1" applyFont="1" applyBorder="1"/>
    <xf numFmtId="3" fontId="20" fillId="0" borderId="60" xfId="0" applyNumberFormat="1" applyFont="1" applyBorder="1"/>
    <xf numFmtId="0" fontId="6" fillId="0" borderId="11" xfId="0" applyFont="1" applyFill="1" applyBorder="1" applyAlignment="1">
      <alignment wrapText="1"/>
    </xf>
    <xf numFmtId="3" fontId="20" fillId="0" borderId="12" xfId="0" applyNumberFormat="1" applyFont="1" applyBorder="1"/>
    <xf numFmtId="3" fontId="20" fillId="0" borderId="13" xfId="0" applyNumberFormat="1" applyFont="1" applyBorder="1"/>
    <xf numFmtId="0" fontId="6" fillId="0" borderId="0" xfId="0" applyFont="1" applyFill="1" applyBorder="1" applyAlignment="1">
      <alignment wrapText="1"/>
    </xf>
    <xf numFmtId="3" fontId="20" fillId="0" borderId="0" xfId="0" applyNumberFormat="1" applyFont="1" applyBorder="1"/>
    <xf numFmtId="49" fontId="6" fillId="3" borderId="2" xfId="0" applyNumberFormat="1" applyFont="1" applyFill="1" applyBorder="1" applyAlignment="1">
      <alignment horizontal="center" wrapText="1"/>
    </xf>
    <xf numFmtId="49" fontId="6" fillId="3" borderId="28" xfId="0" applyNumberFormat="1" applyFont="1" applyFill="1" applyBorder="1" applyAlignment="1">
      <alignment horizontal="center" wrapText="1"/>
    </xf>
    <xf numFmtId="0" fontId="6" fillId="3" borderId="61" xfId="0" applyFont="1" applyFill="1" applyBorder="1" applyAlignment="1">
      <alignment horizontal="center" wrapText="1"/>
    </xf>
    <xf numFmtId="49" fontId="20" fillId="3" borderId="14" xfId="0" applyNumberFormat="1" applyFont="1" applyFill="1" applyBorder="1" applyAlignment="1">
      <alignment horizontal="center" wrapText="1"/>
    </xf>
    <xf numFmtId="49" fontId="20" fillId="3" borderId="5" xfId="0" applyNumberFormat="1" applyFont="1" applyFill="1" applyBorder="1" applyAlignment="1">
      <alignment horizontal="center" wrapText="1"/>
    </xf>
    <xf numFmtId="49" fontId="20" fillId="3" borderId="15" xfId="0" applyNumberFormat="1" applyFont="1" applyFill="1" applyBorder="1" applyAlignment="1">
      <alignment horizontal="center" wrapText="1"/>
    </xf>
    <xf numFmtId="0" fontId="6" fillId="0" borderId="8" xfId="0" applyFont="1" applyFill="1" applyBorder="1" applyAlignment="1">
      <alignment wrapText="1"/>
    </xf>
    <xf numFmtId="3" fontId="20" fillId="0" borderId="9" xfId="0" applyNumberFormat="1" applyFont="1" applyFill="1" applyBorder="1"/>
    <xf numFmtId="3" fontId="20" fillId="4" borderId="9" xfId="0" applyNumberFormat="1" applyFont="1" applyFill="1" applyBorder="1"/>
    <xf numFmtId="3" fontId="20" fillId="4" borderId="10" xfId="0" applyNumberFormat="1" applyFont="1" applyFill="1" applyBorder="1"/>
    <xf numFmtId="3" fontId="20" fillId="0" borderId="12" xfId="0" applyNumberFormat="1" applyFont="1" applyFill="1" applyBorder="1"/>
    <xf numFmtId="3" fontId="20" fillId="4" borderId="12" xfId="0" applyNumberFormat="1" applyFont="1" applyFill="1" applyBorder="1"/>
    <xf numFmtId="3" fontId="20" fillId="4" borderId="13" xfId="0" applyNumberFormat="1" applyFont="1" applyFill="1" applyBorder="1"/>
    <xf numFmtId="3" fontId="20" fillId="0" borderId="0" xfId="0" applyNumberFormat="1" applyFont="1" applyFill="1" applyBorder="1"/>
    <xf numFmtId="0" fontId="6" fillId="5" borderId="7" xfId="0" applyFont="1" applyFill="1" applyBorder="1" applyAlignment="1">
      <alignment horizontal="center" wrapText="1"/>
    </xf>
    <xf numFmtId="49" fontId="20" fillId="5" borderId="7" xfId="0" applyNumberFormat="1" applyFont="1" applyFill="1" applyBorder="1" applyAlignment="1">
      <alignment horizontal="center" wrapText="1"/>
    </xf>
    <xf numFmtId="3" fontId="20" fillId="0" borderId="9" xfId="0" applyNumberFormat="1" applyFont="1" applyBorder="1"/>
    <xf numFmtId="3" fontId="20" fillId="0" borderId="10" xfId="0" applyNumberFormat="1" applyFont="1" applyBorder="1"/>
    <xf numFmtId="0" fontId="6" fillId="0" borderId="28" xfId="0" applyFont="1" applyFill="1" applyBorder="1" applyAlignment="1">
      <alignment wrapText="1"/>
    </xf>
    <xf numFmtId="0" fontId="6" fillId="0" borderId="79" xfId="0" applyFont="1" applyFill="1" applyBorder="1" applyAlignment="1">
      <alignment wrapText="1"/>
    </xf>
    <xf numFmtId="3" fontId="20" fillId="0" borderId="80" xfId="0" applyNumberFormat="1" applyFont="1" applyBorder="1"/>
    <xf numFmtId="3" fontId="20" fillId="0" borderId="81" xfId="0" applyNumberFormat="1" applyFont="1" applyBorder="1"/>
    <xf numFmtId="0" fontId="6" fillId="0" borderId="15" xfId="0" applyFont="1" applyFill="1" applyBorder="1" applyAlignment="1">
      <alignment wrapText="1"/>
    </xf>
    <xf numFmtId="3" fontId="20" fillId="0" borderId="15" xfId="0" applyNumberFormat="1" applyFont="1" applyBorder="1"/>
    <xf numFmtId="0" fontId="6" fillId="0" borderId="1" xfId="0" applyFont="1" applyFill="1" applyBorder="1" applyAlignment="1">
      <alignment wrapText="1"/>
    </xf>
    <xf numFmtId="3" fontId="20" fillId="0" borderId="1" xfId="0" applyNumberFormat="1" applyFont="1" applyBorder="1"/>
    <xf numFmtId="0" fontId="6" fillId="5" borderId="6" xfId="0" applyFont="1" applyFill="1" applyBorder="1" applyAlignment="1">
      <alignment horizontal="center" wrapText="1"/>
    </xf>
    <xf numFmtId="0" fontId="20" fillId="0" borderId="0" xfId="0" applyFont="1" applyFill="1"/>
    <xf numFmtId="0" fontId="6" fillId="6" borderId="7" xfId="0" applyFont="1" applyFill="1" applyBorder="1" applyAlignment="1">
      <alignment horizontal="center" wrapText="1"/>
    </xf>
    <xf numFmtId="49" fontId="20" fillId="6" borderId="7" xfId="0" applyNumberFormat="1" applyFont="1" applyFill="1" applyBorder="1" applyAlignment="1">
      <alignment horizontal="center" wrapText="1"/>
    </xf>
    <xf numFmtId="49" fontId="6" fillId="6" borderId="2" xfId="0" applyNumberFormat="1" applyFont="1" applyFill="1" applyBorder="1" applyAlignment="1">
      <alignment horizontal="center" wrapText="1"/>
    </xf>
    <xf numFmtId="49" fontId="6" fillId="6" borderId="23" xfId="0" applyNumberFormat="1" applyFont="1" applyFill="1" applyBorder="1" applyAlignment="1">
      <alignment horizontal="center" wrapText="1"/>
    </xf>
    <xf numFmtId="0" fontId="6" fillId="0" borderId="0" xfId="0" applyFont="1" applyFill="1"/>
    <xf numFmtId="0" fontId="0" fillId="0" borderId="0" xfId="0" applyFont="1"/>
    <xf numFmtId="0" fontId="6" fillId="0" borderId="0" xfId="0" applyFont="1" applyFill="1" applyBorder="1" applyAlignment="1">
      <alignment horizontal="center" vertical="justify"/>
    </xf>
    <xf numFmtId="0" fontId="6" fillId="0" borderId="1" xfId="0" applyFont="1" applyFill="1" applyBorder="1" applyAlignment="1">
      <alignment horizontal="center" vertical="justify"/>
    </xf>
    <xf numFmtId="0" fontId="6" fillId="3" borderId="7" xfId="0" applyFont="1" applyFill="1" applyBorder="1" applyAlignment="1">
      <alignment horizontal="center" vertical="center"/>
    </xf>
    <xf numFmtId="3" fontId="20" fillId="0" borderId="18" xfId="0" applyNumberFormat="1" applyFont="1" applyBorder="1"/>
    <xf numFmtId="3" fontId="20" fillId="0" borderId="19" xfId="0" applyNumberFormat="1" applyFont="1" applyBorder="1"/>
    <xf numFmtId="0" fontId="6" fillId="0" borderId="11" xfId="0" applyFont="1" applyFill="1" applyBorder="1" applyAlignment="1">
      <alignment horizontal="right" vertical="justify"/>
    </xf>
    <xf numFmtId="0" fontId="6" fillId="0" borderId="15" xfId="0" applyFont="1" applyBorder="1" applyAlignment="1"/>
    <xf numFmtId="0" fontId="6" fillId="0" borderId="0" xfId="0" applyFont="1" applyBorder="1" applyAlignment="1"/>
    <xf numFmtId="0" fontId="6" fillId="0" borderId="0" xfId="0" applyFont="1" applyBorder="1" applyAlignment="1">
      <alignment horizontal="left" vertical="center"/>
    </xf>
    <xf numFmtId="0" fontId="20" fillId="8" borderId="7" xfId="0" applyFont="1" applyFill="1" applyBorder="1" applyAlignment="1">
      <alignment vertical="justify" wrapText="1"/>
    </xf>
    <xf numFmtId="0" fontId="20" fillId="8" borderId="7" xfId="0" applyFont="1" applyFill="1" applyBorder="1" applyAlignment="1">
      <alignment horizontal="center"/>
    </xf>
    <xf numFmtId="3" fontId="20" fillId="0" borderId="9" xfId="0" applyNumberFormat="1" applyFont="1" applyBorder="1" applyAlignment="1">
      <alignment horizontal="right" wrapText="1"/>
    </xf>
    <xf numFmtId="3" fontId="20" fillId="4" borderId="9" xfId="0" applyNumberFormat="1" applyFont="1" applyFill="1" applyBorder="1" applyAlignment="1">
      <alignment horizontal="right" wrapText="1"/>
    </xf>
    <xf numFmtId="3" fontId="20" fillId="0" borderId="9" xfId="0" applyNumberFormat="1" applyFont="1" applyFill="1" applyBorder="1" applyAlignment="1">
      <alignment horizontal="right" wrapText="1"/>
    </xf>
    <xf numFmtId="3" fontId="20" fillId="4" borderId="10" xfId="0" applyNumberFormat="1" applyFont="1" applyFill="1" applyBorder="1" applyAlignment="1">
      <alignment horizontal="right" wrapText="1"/>
    </xf>
    <xf numFmtId="3" fontId="20" fillId="0" borderId="18" xfId="0" applyNumberFormat="1" applyFont="1" applyBorder="1" applyAlignment="1">
      <alignment horizontal="right" wrapText="1"/>
    </xf>
    <xf numFmtId="3" fontId="20" fillId="4" borderId="18" xfId="0" applyNumberFormat="1" applyFont="1" applyFill="1" applyBorder="1" applyAlignment="1">
      <alignment horizontal="right" wrapText="1"/>
    </xf>
    <xf numFmtId="3" fontId="20" fillId="0" borderId="18" xfId="0" applyNumberFormat="1" applyFont="1" applyFill="1" applyBorder="1" applyAlignment="1">
      <alignment horizontal="right" wrapText="1"/>
    </xf>
    <xf numFmtId="3" fontId="20" fillId="4" borderId="19" xfId="0" applyNumberFormat="1" applyFont="1" applyFill="1" applyBorder="1" applyAlignment="1">
      <alignment horizontal="right" wrapText="1"/>
    </xf>
    <xf numFmtId="0" fontId="20" fillId="0" borderId="11" xfId="0" applyFont="1" applyFill="1" applyBorder="1" applyAlignment="1">
      <alignment horizontal="justify" vertical="justify"/>
    </xf>
    <xf numFmtId="3" fontId="20" fillId="4" borderId="12" xfId="0" applyNumberFormat="1" applyFont="1" applyFill="1" applyBorder="1" applyAlignment="1">
      <alignment horizontal="right" wrapText="1"/>
    </xf>
    <xf numFmtId="3" fontId="20" fillId="4" borderId="13" xfId="0" applyNumberFormat="1" applyFont="1" applyFill="1" applyBorder="1" applyAlignment="1">
      <alignment horizontal="right" wrapText="1"/>
    </xf>
    <xf numFmtId="0" fontId="0" fillId="0" borderId="28" xfId="0" applyFont="1" applyBorder="1"/>
    <xf numFmtId="0" fontId="0" fillId="0" borderId="0" xfId="0" applyFont="1" applyBorder="1"/>
    <xf numFmtId="0" fontId="6" fillId="0" borderId="0" xfId="0" applyFont="1" applyBorder="1" applyAlignment="1">
      <alignment horizontal="justify" vertical="top"/>
    </xf>
    <xf numFmtId="3" fontId="20" fillId="9" borderId="18" xfId="0" applyNumberFormat="1" applyFont="1" applyFill="1" applyBorder="1" applyAlignment="1">
      <alignment horizontal="right" wrapText="1"/>
    </xf>
    <xf numFmtId="3" fontId="20" fillId="9" borderId="19" xfId="0" applyNumberFormat="1" applyFont="1" applyFill="1" applyBorder="1" applyAlignment="1">
      <alignment horizontal="right" wrapText="1"/>
    </xf>
    <xf numFmtId="0" fontId="24" fillId="0" borderId="11" xfId="0" applyFont="1" applyFill="1" applyBorder="1" applyAlignment="1">
      <alignment horizontal="justify" vertical="center"/>
    </xf>
    <xf numFmtId="3" fontId="20" fillId="0" borderId="12" xfId="0" applyNumberFormat="1" applyFont="1" applyBorder="1" applyAlignment="1">
      <alignment horizontal="right" wrapText="1"/>
    </xf>
    <xf numFmtId="3" fontId="20" fillId="0" borderId="12" xfId="0" applyNumberFormat="1" applyFont="1" applyFill="1" applyBorder="1" applyAlignment="1">
      <alignment horizontal="right" wrapText="1"/>
    </xf>
    <xf numFmtId="0" fontId="0" fillId="0" borderId="0" xfId="0" applyFont="1" applyAlignment="1">
      <alignment horizontal="justify" vertical="justify"/>
    </xf>
    <xf numFmtId="0" fontId="20" fillId="8" borderId="7" xfId="0" applyFont="1" applyFill="1" applyBorder="1" applyAlignment="1">
      <alignment horizontal="center" vertical="center"/>
    </xf>
    <xf numFmtId="0" fontId="20" fillId="8" borderId="9" xfId="0" applyFont="1" applyFill="1" applyBorder="1" applyAlignment="1">
      <alignment horizontal="center"/>
    </xf>
    <xf numFmtId="0" fontId="20" fillId="8" borderId="10" xfId="0" applyFont="1" applyFill="1" applyBorder="1" applyAlignment="1">
      <alignment horizontal="center"/>
    </xf>
    <xf numFmtId="0" fontId="20" fillId="0" borderId="8" xfId="0" applyFont="1" applyFill="1" applyBorder="1" applyAlignment="1">
      <alignment horizontal="justify" vertical="justify" wrapText="1"/>
    </xf>
    <xf numFmtId="164" fontId="20" fillId="4" borderId="9" xfId="0" applyNumberFormat="1" applyFont="1" applyFill="1" applyBorder="1" applyAlignment="1">
      <alignment horizontal="right" wrapText="1"/>
    </xf>
    <xf numFmtId="164" fontId="20" fillId="4" borderId="10" xfId="0" applyNumberFormat="1" applyFont="1" applyFill="1" applyBorder="1" applyAlignment="1">
      <alignment horizontal="right" wrapText="1"/>
    </xf>
    <xf numFmtId="0" fontId="20" fillId="0" borderId="17" xfId="0" applyFont="1" applyFill="1" applyBorder="1" applyAlignment="1">
      <alignment horizontal="justify" vertical="justify" wrapText="1"/>
    </xf>
    <xf numFmtId="164" fontId="20" fillId="4" borderId="18" xfId="0" applyNumberFormat="1" applyFont="1" applyFill="1" applyBorder="1" applyAlignment="1">
      <alignment horizontal="right" wrapText="1"/>
    </xf>
    <xf numFmtId="164" fontId="20" fillId="4" borderId="19" xfId="0" applyNumberFormat="1" applyFont="1" applyFill="1" applyBorder="1" applyAlignment="1">
      <alignment horizontal="right" wrapText="1"/>
    </xf>
    <xf numFmtId="164" fontId="20" fillId="4" borderId="12" xfId="0" applyNumberFormat="1" applyFont="1" applyFill="1" applyBorder="1" applyAlignment="1">
      <alignment horizontal="right" wrapText="1"/>
    </xf>
    <xf numFmtId="164" fontId="20" fillId="4" borderId="13" xfId="0" applyNumberFormat="1" applyFont="1" applyFill="1" applyBorder="1" applyAlignment="1">
      <alignment horizontal="right" wrapText="1"/>
    </xf>
    <xf numFmtId="0" fontId="24" fillId="0" borderId="11" xfId="0" applyFont="1" applyFill="1" applyBorder="1" applyAlignment="1">
      <alignment horizontal="left" vertical="center" wrapText="1"/>
    </xf>
    <xf numFmtId="0" fontId="20" fillId="10" borderId="7" xfId="0" applyFont="1" applyFill="1" applyBorder="1" applyAlignment="1">
      <alignment horizontal="center"/>
    </xf>
    <xf numFmtId="0" fontId="20" fillId="0" borderId="8" xfId="0" applyFont="1" applyFill="1" applyBorder="1" applyAlignment="1">
      <alignment horizontal="justify" vertical="center" wrapText="1"/>
    </xf>
    <xf numFmtId="0" fontId="20" fillId="0" borderId="9" xfId="0" applyFont="1" applyFill="1" applyBorder="1" applyAlignment="1">
      <alignment horizontal="center"/>
    </xf>
    <xf numFmtId="0" fontId="20" fillId="4" borderId="9" xfId="0" applyFont="1" applyFill="1" applyBorder="1" applyAlignment="1">
      <alignment horizontal="center"/>
    </xf>
    <xf numFmtId="0" fontId="20" fillId="4" borderId="10" xfId="0" applyFont="1" applyFill="1" applyBorder="1" applyAlignment="1">
      <alignment horizontal="center"/>
    </xf>
    <xf numFmtId="0" fontId="20" fillId="0" borderId="59" xfId="0" applyFont="1" applyFill="1" applyBorder="1" applyAlignment="1">
      <alignment horizontal="justify" vertical="center"/>
    </xf>
    <xf numFmtId="0" fontId="20" fillId="0" borderId="22" xfId="0" applyFont="1" applyFill="1" applyBorder="1" applyAlignment="1">
      <alignment horizontal="center"/>
    </xf>
    <xf numFmtId="0" fontId="20" fillId="4" borderId="22" xfId="0" applyFont="1" applyFill="1" applyBorder="1" applyAlignment="1">
      <alignment horizontal="center"/>
    </xf>
    <xf numFmtId="0" fontId="20" fillId="4" borderId="60" xfId="0" applyFont="1" applyFill="1" applyBorder="1" applyAlignment="1">
      <alignment horizontal="center"/>
    </xf>
    <xf numFmtId="0" fontId="20" fillId="0" borderId="17" xfId="0" applyFont="1" applyBorder="1" applyAlignment="1">
      <alignment horizontal="justify" vertical="top"/>
    </xf>
    <xf numFmtId="165" fontId="20" fillId="0" borderId="18" xfId="0" applyNumberFormat="1" applyFont="1" applyFill="1" applyBorder="1" applyAlignment="1">
      <alignment horizontal="right" vertical="center"/>
    </xf>
    <xf numFmtId="165" fontId="20" fillId="4" borderId="18" xfId="0" applyNumberFormat="1" applyFont="1" applyFill="1" applyBorder="1" applyAlignment="1">
      <alignment horizontal="right" vertical="center"/>
    </xf>
    <xf numFmtId="3" fontId="20" fillId="0" borderId="18" xfId="0" applyNumberFormat="1" applyFont="1" applyBorder="1" applyAlignment="1">
      <alignment horizontal="right" vertical="center"/>
    </xf>
    <xf numFmtId="165" fontId="20" fillId="4" borderId="19" xfId="0" applyNumberFormat="1" applyFont="1" applyFill="1" applyBorder="1" applyAlignment="1">
      <alignment horizontal="right" vertical="center"/>
    </xf>
    <xf numFmtId="0" fontId="20" fillId="0" borderId="17" xfId="0" applyFont="1" applyFill="1" applyBorder="1" applyAlignment="1">
      <alignment horizontal="justify" vertical="top"/>
    </xf>
    <xf numFmtId="0" fontId="20" fillId="0" borderId="17" xfId="0" applyFont="1" applyFill="1" applyBorder="1" applyAlignment="1">
      <alignment horizontal="justify" vertical="center" wrapText="1"/>
    </xf>
    <xf numFmtId="3" fontId="20" fillId="9" borderId="12" xfId="0" applyNumberFormat="1" applyFont="1" applyFill="1" applyBorder="1" applyAlignment="1">
      <alignment horizontal="right" vertical="center"/>
    </xf>
    <xf numFmtId="165" fontId="20" fillId="9" borderId="12" xfId="0" applyNumberFormat="1" applyFont="1" applyFill="1" applyBorder="1" applyAlignment="1">
      <alignment horizontal="right" vertical="center"/>
    </xf>
    <xf numFmtId="165" fontId="20" fillId="4" borderId="12" xfId="0" applyNumberFormat="1" applyFont="1" applyFill="1" applyBorder="1" applyAlignment="1">
      <alignment horizontal="right" vertical="center"/>
    </xf>
    <xf numFmtId="165" fontId="20" fillId="4" borderId="13" xfId="0" applyNumberFormat="1" applyFont="1" applyFill="1" applyBorder="1" applyAlignment="1">
      <alignment horizontal="right" vertical="center"/>
    </xf>
    <xf numFmtId="0" fontId="6" fillId="10" borderId="7" xfId="0" applyFont="1" applyFill="1" applyBorder="1" applyAlignment="1">
      <alignment horizontal="center"/>
    </xf>
    <xf numFmtId="0" fontId="6" fillId="10" borderId="6" xfId="0" applyFont="1" applyFill="1" applyBorder="1" applyAlignment="1">
      <alignment horizontal="center"/>
    </xf>
    <xf numFmtId="0" fontId="20" fillId="0" borderId="18" xfId="0" applyFont="1" applyFill="1" applyBorder="1" applyAlignment="1">
      <alignment vertical="justify"/>
    </xf>
    <xf numFmtId="0" fontId="20" fillId="4" borderId="18" xfId="0" applyFont="1" applyFill="1" applyBorder="1" applyAlignment="1">
      <alignment vertical="justify"/>
    </xf>
    <xf numFmtId="3" fontId="20" fillId="4" borderId="18" xfId="0" applyNumberFormat="1" applyFont="1" applyFill="1" applyBorder="1" applyAlignment="1">
      <alignment horizontal="right"/>
    </xf>
    <xf numFmtId="0" fontId="0" fillId="0" borderId="18" xfId="0" applyFont="1" applyBorder="1"/>
    <xf numFmtId="0" fontId="0" fillId="4" borderId="18" xfId="0" applyFont="1" applyFill="1" applyBorder="1"/>
    <xf numFmtId="0" fontId="20" fillId="9" borderId="18" xfId="0" applyFont="1" applyFill="1" applyBorder="1" applyAlignment="1">
      <alignment horizontal="center" vertical="center"/>
    </xf>
    <xf numFmtId="0" fontId="20" fillId="9" borderId="18" xfId="0" applyFont="1" applyFill="1" applyBorder="1" applyAlignment="1">
      <alignment vertical="justify"/>
    </xf>
    <xf numFmtId="0" fontId="26" fillId="14" borderId="7" xfId="0" applyFont="1" applyFill="1" applyBorder="1" applyAlignment="1">
      <alignment horizontal="center"/>
    </xf>
    <xf numFmtId="0" fontId="20" fillId="0" borderId="9" xfId="0" applyFont="1" applyBorder="1" applyAlignment="1">
      <alignment horizontal="justify" vertical="justify"/>
    </xf>
    <xf numFmtId="0" fontId="20" fillId="0" borderId="18" xfId="0" applyFont="1" applyBorder="1" applyAlignment="1">
      <alignment horizontal="justify" vertical="justify"/>
    </xf>
    <xf numFmtId="3" fontId="20" fillId="4" borderId="18" xfId="0" applyNumberFormat="1" applyFont="1" applyFill="1" applyBorder="1"/>
    <xf numFmtId="0" fontId="20" fillId="0" borderId="17" xfId="0" applyFont="1" applyBorder="1" applyAlignment="1">
      <alignment horizontal="left" vertical="center" wrapText="1"/>
    </xf>
    <xf numFmtId="3" fontId="20" fillId="9" borderId="18" xfId="0" applyNumberFormat="1" applyFont="1" applyFill="1" applyBorder="1" applyAlignment="1">
      <alignment horizontal="right" vertical="center"/>
    </xf>
    <xf numFmtId="0" fontId="6" fillId="0" borderId="0" xfId="0" applyFont="1" applyBorder="1" applyAlignment="1">
      <alignment vertical="center" wrapText="1"/>
    </xf>
    <xf numFmtId="0" fontId="20" fillId="0" borderId="17" xfId="0" applyFont="1" applyFill="1" applyBorder="1" applyAlignment="1">
      <alignment horizontal="justify" vertical="center"/>
    </xf>
    <xf numFmtId="0" fontId="20" fillId="0" borderId="11" xfId="0" applyFont="1" applyFill="1" applyBorder="1" applyAlignment="1">
      <alignment horizontal="justify" vertical="center"/>
    </xf>
    <xf numFmtId="0" fontId="20" fillId="0" borderId="12" xfId="0" applyFont="1" applyBorder="1" applyAlignment="1">
      <alignment horizontal="justify" vertical="justify"/>
    </xf>
    <xf numFmtId="0" fontId="6" fillId="0" borderId="0" xfId="0" applyFont="1" applyFill="1" applyBorder="1" applyAlignment="1">
      <alignment vertical="center" wrapText="1"/>
    </xf>
    <xf numFmtId="0" fontId="20" fillId="0" borderId="0" xfId="0" applyFont="1" applyBorder="1" applyAlignment="1">
      <alignment horizontal="justify" vertical="justify"/>
    </xf>
    <xf numFmtId="0" fontId="6" fillId="12" borderId="7" xfId="0" applyFont="1" applyFill="1" applyBorder="1" applyAlignment="1">
      <alignment horizontal="center" vertical="center"/>
    </xf>
    <xf numFmtId="0" fontId="6" fillId="12" borderId="6" xfId="0" applyFont="1" applyFill="1" applyBorder="1" applyAlignment="1">
      <alignment horizontal="center" vertical="center"/>
    </xf>
    <xf numFmtId="0" fontId="20" fillId="0" borderId="8" xfId="0" applyFont="1" applyFill="1" applyBorder="1" applyAlignment="1">
      <alignment horizontal="left" vertical="center" wrapText="1"/>
    </xf>
    <xf numFmtId="165" fontId="20" fillId="4" borderId="9" xfId="0" applyNumberFormat="1" applyFont="1" applyFill="1" applyBorder="1" applyAlignment="1">
      <alignment horizontal="right" vertical="center"/>
    </xf>
    <xf numFmtId="165" fontId="20" fillId="0" borderId="9" xfId="0" applyNumberFormat="1" applyFont="1" applyBorder="1" applyAlignment="1">
      <alignment horizontal="right" vertical="center"/>
    </xf>
    <xf numFmtId="165" fontId="20" fillId="15" borderId="9" xfId="0" applyNumberFormat="1" applyFont="1" applyFill="1" applyBorder="1" applyAlignment="1">
      <alignment horizontal="right" vertical="center"/>
    </xf>
    <xf numFmtId="165" fontId="20" fillId="4" borderId="10" xfId="0" applyNumberFormat="1" applyFont="1" applyFill="1" applyBorder="1" applyAlignment="1">
      <alignment horizontal="right" vertical="center"/>
    </xf>
    <xf numFmtId="0" fontId="0" fillId="0" borderId="0" xfId="0" applyFont="1" applyAlignment="1"/>
    <xf numFmtId="165" fontId="20" fillId="0" borderId="19" xfId="0" applyNumberFormat="1" applyFont="1" applyFill="1" applyBorder="1" applyAlignment="1">
      <alignment horizontal="right" vertical="center"/>
    </xf>
    <xf numFmtId="165" fontId="20" fillId="0" borderId="18" xfId="0" applyNumberFormat="1" applyFont="1" applyBorder="1" applyAlignment="1">
      <alignment horizontal="right" vertical="center"/>
    </xf>
    <xf numFmtId="165" fontId="20" fillId="15" borderId="18" xfId="0" applyNumberFormat="1" applyFont="1" applyFill="1" applyBorder="1" applyAlignment="1">
      <alignment horizontal="right" vertical="center"/>
    </xf>
    <xf numFmtId="0" fontId="20" fillId="0" borderId="17" xfId="0" applyFont="1" applyFill="1" applyBorder="1" applyAlignment="1">
      <alignment horizontal="left" vertical="center" wrapText="1"/>
    </xf>
    <xf numFmtId="0" fontId="20" fillId="0" borderId="12" xfId="0" applyFont="1" applyFill="1" applyBorder="1" applyAlignment="1">
      <alignment horizontal="justify" vertical="justify"/>
    </xf>
    <xf numFmtId="165" fontId="20" fillId="0" borderId="12" xfId="0" applyNumberFormat="1" applyFont="1" applyBorder="1" applyAlignment="1">
      <alignment horizontal="right" vertical="center"/>
    </xf>
    <xf numFmtId="165" fontId="20" fillId="15" borderId="12" xfId="0" applyNumberFormat="1" applyFont="1" applyFill="1" applyBorder="1" applyAlignment="1">
      <alignment horizontal="right" vertical="center"/>
    </xf>
    <xf numFmtId="0" fontId="20" fillId="0" borderId="0" xfId="0" applyFont="1" applyFill="1" applyBorder="1" applyAlignment="1">
      <alignment horizontal="justify" vertical="justify"/>
    </xf>
    <xf numFmtId="165" fontId="20" fillId="0" borderId="0" xfId="0" applyNumberFormat="1" applyFont="1" applyFill="1" applyBorder="1" applyAlignment="1">
      <alignment horizontal="right" vertical="center"/>
    </xf>
    <xf numFmtId="0" fontId="0" fillId="0" borderId="0" xfId="0" applyFont="1" applyFill="1" applyBorder="1"/>
    <xf numFmtId="0" fontId="0" fillId="0" borderId="0" xfId="0" applyFont="1" applyFill="1"/>
    <xf numFmtId="165" fontId="20" fillId="0" borderId="12" xfId="0" applyNumberFormat="1" applyFont="1" applyFill="1" applyBorder="1" applyAlignment="1">
      <alignment horizontal="right" vertical="center"/>
    </xf>
    <xf numFmtId="0" fontId="6" fillId="0" borderId="9" xfId="0" applyFont="1" applyFill="1" applyBorder="1" applyAlignment="1">
      <alignment horizontal="center" vertical="center"/>
    </xf>
    <xf numFmtId="0" fontId="6" fillId="0" borderId="0" xfId="0" applyFont="1" applyBorder="1" applyAlignment="1">
      <alignment horizontal="left" wrapText="1"/>
    </xf>
    <xf numFmtId="0" fontId="6" fillId="3" borderId="34" xfId="0" applyFont="1" applyFill="1" applyBorder="1" applyAlignment="1">
      <alignment horizontal="center"/>
    </xf>
    <xf numFmtId="0" fontId="20" fillId="0" borderId="8" xfId="0" applyFont="1" applyBorder="1" applyAlignment="1">
      <alignment horizontal="justify" vertical="center"/>
    </xf>
    <xf numFmtId="3" fontId="20" fillId="0" borderId="41" xfId="0" applyNumberFormat="1" applyFont="1" applyBorder="1" applyAlignment="1">
      <alignment horizontal="center"/>
    </xf>
    <xf numFmtId="165" fontId="20" fillId="4" borderId="18" xfId="0" applyNumberFormat="1" applyFont="1" applyFill="1" applyBorder="1"/>
    <xf numFmtId="165" fontId="20" fillId="0" borderId="18" xfId="0" applyNumberFormat="1" applyFont="1" applyFill="1" applyBorder="1"/>
    <xf numFmtId="49" fontId="20" fillId="0" borderId="12" xfId="0" applyNumberFormat="1" applyFont="1" applyBorder="1" applyAlignment="1">
      <alignment horizontal="center" vertical="center"/>
    </xf>
    <xf numFmtId="49" fontId="20" fillId="0" borderId="13" xfId="0" applyNumberFormat="1" applyFont="1" applyBorder="1" applyAlignment="1">
      <alignment horizontal="center" vertical="center"/>
    </xf>
    <xf numFmtId="0" fontId="20" fillId="7" borderId="34" xfId="0" applyFont="1" applyFill="1" applyBorder="1" applyAlignment="1">
      <alignment horizontal="center"/>
    </xf>
    <xf numFmtId="0" fontId="20" fillId="0" borderId="18" xfId="0" applyFont="1" applyBorder="1" applyAlignment="1">
      <alignment vertical="center"/>
    </xf>
    <xf numFmtId="0" fontId="20" fillId="0" borderId="19" xfId="0" applyFont="1" applyBorder="1" applyAlignment="1">
      <alignment vertical="center"/>
    </xf>
    <xf numFmtId="0" fontId="20" fillId="0" borderId="0" xfId="0" applyFont="1" applyAlignment="1">
      <alignment vertical="center"/>
    </xf>
    <xf numFmtId="0" fontId="20" fillId="4" borderId="12" xfId="0" applyFont="1" applyFill="1" applyBorder="1" applyAlignment="1">
      <alignment vertical="center"/>
    </xf>
    <xf numFmtId="0" fontId="20" fillId="4" borderId="13" xfId="0" applyFont="1" applyFill="1" applyBorder="1" applyAlignment="1">
      <alignment vertical="center"/>
    </xf>
    <xf numFmtId="0" fontId="6" fillId="13" borderId="2" xfId="0" applyFont="1" applyFill="1" applyBorder="1" applyAlignment="1"/>
    <xf numFmtId="0" fontId="6" fillId="13" borderId="7" xfId="0" applyFont="1" applyFill="1" applyBorder="1" applyAlignment="1">
      <alignment horizontal="center"/>
    </xf>
    <xf numFmtId="0" fontId="24" fillId="0" borderId="8" xfId="0" applyFont="1" applyBorder="1" applyAlignment="1">
      <alignment vertical="center"/>
    </xf>
    <xf numFmtId="0" fontId="22" fillId="9" borderId="9" xfId="0" applyFont="1" applyFill="1" applyBorder="1" applyAlignment="1">
      <alignment vertical="center"/>
    </xf>
    <xf numFmtId="0" fontId="22" fillId="9" borderId="10" xfId="0" applyFont="1" applyFill="1" applyBorder="1" applyAlignment="1">
      <alignment vertical="center"/>
    </xf>
    <xf numFmtId="0" fontId="0" fillId="0" borderId="0" xfId="0" applyFont="1" applyAlignment="1">
      <alignment vertical="center"/>
    </xf>
    <xf numFmtId="0" fontId="24" fillId="0" borderId="11" xfId="0" applyFont="1" applyBorder="1" applyAlignment="1">
      <alignment vertical="center"/>
    </xf>
    <xf numFmtId="0" fontId="22" fillId="9" borderId="12" xfId="0" applyFont="1" applyFill="1" applyBorder="1" applyAlignment="1">
      <alignment vertical="center"/>
    </xf>
    <xf numFmtId="0" fontId="22" fillId="9" borderId="13" xfId="0" applyFont="1" applyFill="1" applyBorder="1" applyAlignment="1">
      <alignment vertical="center"/>
    </xf>
    <xf numFmtId="0" fontId="22" fillId="0" borderId="39" xfId="0" applyFont="1" applyFill="1" applyBorder="1" applyAlignment="1">
      <alignment vertical="center"/>
    </xf>
    <xf numFmtId="0" fontId="20" fillId="3" borderId="7" xfId="0" applyFont="1" applyFill="1" applyBorder="1" applyAlignment="1">
      <alignment horizontal="center" vertical="center" textRotation="90"/>
    </xf>
    <xf numFmtId="0" fontId="20" fillId="3" borderId="7" xfId="0" applyFont="1" applyFill="1" applyBorder="1" applyAlignment="1">
      <alignment horizontal="justify" vertical="center" textRotation="90"/>
    </xf>
    <xf numFmtId="0" fontId="20" fillId="3" borderId="7" xfId="0" applyFont="1" applyFill="1" applyBorder="1" applyAlignment="1">
      <alignment horizontal="center" vertical="center"/>
    </xf>
    <xf numFmtId="0" fontId="20" fillId="3" borderId="7" xfId="0" applyFont="1" applyFill="1" applyBorder="1" applyAlignment="1">
      <alignment horizontal="center" vertical="justify"/>
    </xf>
    <xf numFmtId="0" fontId="20" fillId="3" borderId="7" xfId="0" applyFont="1" applyFill="1" applyBorder="1" applyAlignment="1">
      <alignment horizontal="justify" vertical="justify"/>
    </xf>
    <xf numFmtId="3" fontId="20" fillId="9" borderId="9" xfId="0" applyNumberFormat="1" applyFont="1" applyFill="1" applyBorder="1" applyAlignment="1">
      <alignment vertical="center"/>
    </xf>
    <xf numFmtId="0" fontId="20" fillId="0" borderId="9" xfId="0" applyFont="1" applyBorder="1" applyAlignment="1">
      <alignment vertical="center"/>
    </xf>
    <xf numFmtId="0" fontId="20" fillId="4" borderId="9" xfId="0" applyFont="1" applyFill="1" applyBorder="1" applyAlignment="1">
      <alignment vertical="center"/>
    </xf>
    <xf numFmtId="0" fontId="20" fillId="4" borderId="10" xfId="0" applyFont="1" applyFill="1" applyBorder="1" applyAlignment="1">
      <alignment vertical="center"/>
    </xf>
    <xf numFmtId="0" fontId="20" fillId="9" borderId="18" xfId="0" applyFont="1" applyFill="1" applyBorder="1" applyAlignment="1">
      <alignment vertical="center"/>
    </xf>
    <xf numFmtId="0" fontId="20" fillId="4" borderId="18" xfId="0" applyFont="1" applyFill="1" applyBorder="1" applyAlignment="1">
      <alignment vertical="center"/>
    </xf>
    <xf numFmtId="0" fontId="20" fillId="4" borderId="19" xfId="0" applyFont="1" applyFill="1" applyBorder="1" applyAlignment="1">
      <alignment vertical="center"/>
    </xf>
    <xf numFmtId="0" fontId="20" fillId="9" borderId="12" xfId="0" applyFont="1" applyFill="1" applyBorder="1" applyAlignment="1">
      <alignment vertical="center"/>
    </xf>
    <xf numFmtId="0" fontId="20" fillId="0" borderId="12" xfId="0" applyFont="1" applyBorder="1" applyAlignment="1">
      <alignment vertical="center"/>
    </xf>
    <xf numFmtId="0" fontId="20" fillId="0" borderId="9" xfId="0" applyFont="1" applyFill="1" applyBorder="1" applyAlignment="1">
      <alignment vertical="center"/>
    </xf>
    <xf numFmtId="0" fontId="20" fillId="0" borderId="18" xfId="0" applyFont="1" applyFill="1" applyBorder="1" applyAlignment="1">
      <alignment vertical="center"/>
    </xf>
    <xf numFmtId="0" fontId="20" fillId="0" borderId="12" xfId="0" applyFont="1" applyFill="1" applyBorder="1" applyAlignment="1">
      <alignment vertical="center"/>
    </xf>
    <xf numFmtId="0" fontId="20" fillId="16" borderId="7" xfId="0" applyFont="1" applyFill="1" applyBorder="1" applyAlignment="1">
      <alignment horizontal="center"/>
    </xf>
    <xf numFmtId="0" fontId="20" fillId="0" borderId="38" xfId="0" applyFont="1" applyBorder="1" applyAlignment="1">
      <alignment horizontal="justify" vertical="center"/>
    </xf>
    <xf numFmtId="0" fontId="20" fillId="0" borderId="39" xfId="0" applyFont="1" applyBorder="1" applyAlignment="1">
      <alignment horizontal="right" vertical="center"/>
    </xf>
    <xf numFmtId="0" fontId="20" fillId="4" borderId="39" xfId="0" applyFont="1" applyFill="1" applyBorder="1" applyAlignment="1">
      <alignment horizontal="right" vertical="center"/>
    </xf>
    <xf numFmtId="0" fontId="20" fillId="0" borderId="39" xfId="0" applyFont="1" applyFill="1" applyBorder="1" applyAlignment="1">
      <alignment horizontal="right" vertical="center"/>
    </xf>
    <xf numFmtId="0" fontId="20" fillId="4" borderId="40" xfId="0" applyFont="1" applyFill="1" applyBorder="1" applyAlignment="1">
      <alignment horizontal="right" vertical="center"/>
    </xf>
    <xf numFmtId="49" fontId="20" fillId="3" borderId="7" xfId="0" applyNumberFormat="1" applyFont="1" applyFill="1" applyBorder="1" applyAlignment="1">
      <alignment horizontal="center" vertical="center" wrapText="1"/>
    </xf>
    <xf numFmtId="49" fontId="20" fillId="5" borderId="7" xfId="0" applyNumberFormat="1" applyFont="1" applyFill="1" applyBorder="1" applyAlignment="1">
      <alignment horizontal="center" vertical="center" wrapText="1"/>
    </xf>
    <xf numFmtId="0" fontId="6" fillId="0" borderId="0" xfId="0" applyFont="1" applyBorder="1" applyAlignment="1">
      <alignment vertical="center"/>
    </xf>
    <xf numFmtId="0" fontId="24" fillId="0" borderId="17" xfId="0" applyFont="1" applyFill="1" applyBorder="1" applyAlignment="1">
      <alignment horizontal="left" vertical="center" wrapText="1"/>
    </xf>
    <xf numFmtId="0" fontId="6" fillId="0" borderId="17" xfId="0" applyFont="1" applyFill="1" applyBorder="1" applyAlignment="1">
      <alignment horizontal="justify" vertical="center"/>
    </xf>
    <xf numFmtId="0" fontId="20" fillId="0" borderId="79" xfId="0" applyFont="1" applyFill="1" applyBorder="1" applyAlignment="1">
      <alignment horizontal="justify" vertical="justify"/>
    </xf>
    <xf numFmtId="0" fontId="20" fillId="9" borderId="0" xfId="0" applyFont="1" applyFill="1" applyBorder="1" applyAlignment="1">
      <alignment vertical="center"/>
    </xf>
    <xf numFmtId="0" fontId="20" fillId="0" borderId="0" xfId="0" applyFont="1" applyBorder="1" applyAlignment="1">
      <alignment vertical="center"/>
    </xf>
    <xf numFmtId="0" fontId="20" fillId="4" borderId="0" xfId="0" applyFont="1" applyFill="1" applyBorder="1" applyAlignment="1">
      <alignment vertical="center"/>
    </xf>
    <xf numFmtId="0" fontId="20" fillId="0" borderId="0" xfId="0" applyFont="1" applyBorder="1" applyAlignment="1">
      <alignment horizontal="justify" vertical="center"/>
    </xf>
    <xf numFmtId="0" fontId="20" fillId="0" borderId="17" xfId="0" applyFont="1" applyBorder="1" applyAlignment="1">
      <alignment horizontal="justify" vertical="center" wrapText="1"/>
    </xf>
    <xf numFmtId="3" fontId="4" fillId="0" borderId="80" xfId="0" applyNumberFormat="1" applyFont="1" applyBorder="1"/>
    <xf numFmtId="3" fontId="4" fillId="0" borderId="81" xfId="0" applyNumberFormat="1" applyFont="1" applyBorder="1"/>
    <xf numFmtId="3" fontId="4" fillId="0" borderId="80" xfId="0" applyNumberFormat="1" applyFont="1" applyBorder="1" applyAlignment="1">
      <alignment horizontal="right" vertical="center"/>
    </xf>
    <xf numFmtId="165" fontId="4" fillId="0" borderId="80" xfId="0" applyNumberFormat="1" applyFont="1" applyFill="1" applyBorder="1" applyAlignment="1">
      <alignment horizontal="right" vertical="center"/>
    </xf>
    <xf numFmtId="0" fontId="4" fillId="0" borderId="0" xfId="0" applyFont="1" applyAlignment="1">
      <alignment horizontal="center" vertical="center"/>
    </xf>
    <xf numFmtId="0" fontId="22" fillId="4" borderId="9" xfId="0" applyFont="1" applyFill="1" applyBorder="1"/>
    <xf numFmtId="0" fontId="22" fillId="0" borderId="9" xfId="0" applyFont="1" applyBorder="1"/>
    <xf numFmtId="0" fontId="22" fillId="4" borderId="10" xfId="0" applyFont="1" applyFill="1" applyBorder="1"/>
    <xf numFmtId="0" fontId="22" fillId="9" borderId="39" xfId="0" applyFont="1" applyFill="1" applyBorder="1" applyAlignment="1">
      <alignment vertical="center"/>
    </xf>
    <xf numFmtId="165" fontId="20" fillId="4" borderId="19" xfId="0" applyNumberFormat="1" applyFont="1" applyFill="1" applyBorder="1"/>
    <xf numFmtId="0" fontId="3" fillId="0" borderId="18" xfId="0" applyFont="1" applyFill="1" applyBorder="1" applyAlignment="1">
      <alignment horizontal="center" vertical="center"/>
    </xf>
    <xf numFmtId="0" fontId="26" fillId="14" borderId="7" xfId="0" applyFont="1" applyFill="1" applyBorder="1" applyAlignment="1">
      <alignment horizontal="center" vertical="justify"/>
    </xf>
    <xf numFmtId="0" fontId="6" fillId="0" borderId="0" xfId="0" applyFont="1" applyBorder="1" applyAlignment="1">
      <alignment horizontal="left" vertical="center" wrapText="1"/>
    </xf>
    <xf numFmtId="0" fontId="6" fillId="0" borderId="18" xfId="0" applyFont="1" applyFill="1" applyBorder="1" applyAlignment="1">
      <alignment horizontal="center" vertical="center"/>
    </xf>
    <xf numFmtId="0" fontId="3" fillId="0" borderId="0" xfId="0" applyFont="1" applyBorder="1" applyAlignment="1">
      <alignment horizontal="left" vertical="center" wrapText="1"/>
    </xf>
    <xf numFmtId="0" fontId="3" fillId="0" borderId="0" xfId="0" applyFont="1" applyBorder="1" applyAlignment="1">
      <alignment horizontal="left" wrapText="1"/>
    </xf>
    <xf numFmtId="0" fontId="3" fillId="0" borderId="0" xfId="0" applyFont="1" applyAlignment="1">
      <alignment horizontal="justify" wrapText="1"/>
    </xf>
    <xf numFmtId="0" fontId="20" fillId="0" borderId="9" xfId="0" applyFont="1" applyFill="1" applyBorder="1" applyAlignment="1">
      <alignment horizontal="center" vertical="center"/>
    </xf>
    <xf numFmtId="0" fontId="6" fillId="0" borderId="9" xfId="0" applyFont="1" applyFill="1" applyBorder="1" applyAlignment="1">
      <alignment vertical="center"/>
    </xf>
    <xf numFmtId="0" fontId="20" fillId="0" borderId="18" xfId="0" applyFont="1" applyFill="1" applyBorder="1" applyAlignment="1">
      <alignment horizontal="center" vertical="center"/>
    </xf>
    <xf numFmtId="0" fontId="6" fillId="0" borderId="18" xfId="0" applyFont="1" applyFill="1" applyBorder="1" applyAlignment="1">
      <alignment vertical="center"/>
    </xf>
    <xf numFmtId="0" fontId="22" fillId="9" borderId="40" xfId="0" applyFont="1" applyFill="1" applyBorder="1" applyAlignment="1">
      <alignment vertical="center"/>
    </xf>
    <xf numFmtId="0" fontId="3" fillId="0" borderId="18" xfId="0" applyFont="1" applyFill="1" applyBorder="1" applyAlignment="1">
      <alignment vertical="center"/>
    </xf>
    <xf numFmtId="165" fontId="4" fillId="0" borderId="0" xfId="0" applyNumberFormat="1" applyFont="1" applyFill="1" applyBorder="1" applyAlignment="1">
      <alignment horizontal="center" vertical="center"/>
    </xf>
    <xf numFmtId="165" fontId="4" fillId="0" borderId="0" xfId="0" applyNumberFormat="1" applyFont="1" applyBorder="1" applyAlignment="1">
      <alignment horizontal="center" vertical="center"/>
    </xf>
    <xf numFmtId="0" fontId="20" fillId="0" borderId="0" xfId="0" applyFont="1" applyFill="1" applyAlignment="1">
      <alignment vertical="center"/>
    </xf>
    <xf numFmtId="0" fontId="6" fillId="0" borderId="0" xfId="0" applyFont="1" applyAlignment="1">
      <alignment vertical="center"/>
    </xf>
    <xf numFmtId="3" fontId="20" fillId="0" borderId="0" xfId="0" applyNumberFormat="1" applyFont="1" applyBorder="1" applyAlignment="1">
      <alignment vertical="center"/>
    </xf>
    <xf numFmtId="3" fontId="20" fillId="4" borderId="19" xfId="0" applyNumberFormat="1" applyFont="1" applyFill="1" applyBorder="1"/>
    <xf numFmtId="3" fontId="20" fillId="9" borderId="19" xfId="0" applyNumberFormat="1" applyFont="1" applyFill="1" applyBorder="1" applyAlignment="1">
      <alignment horizontal="right" vertical="center"/>
    </xf>
    <xf numFmtId="0" fontId="6" fillId="0" borderId="17" xfId="0" applyFont="1" applyFill="1" applyBorder="1" applyAlignment="1">
      <alignment horizontal="justify" vertical="center" wrapText="1"/>
    </xf>
    <xf numFmtId="0" fontId="20" fillId="0" borderId="8" xfId="0" applyFont="1" applyFill="1" applyBorder="1" applyAlignment="1">
      <alignment horizontal="justify" vertical="center"/>
    </xf>
    <xf numFmtId="0" fontId="6" fillId="0" borderId="0" xfId="0" applyFont="1" applyBorder="1" applyAlignment="1">
      <alignment wrapText="1"/>
    </xf>
    <xf numFmtId="0" fontId="4" fillId="0" borderId="18" xfId="0" applyFont="1" applyBorder="1" applyAlignment="1">
      <alignment vertical="center"/>
    </xf>
    <xf numFmtId="0" fontId="3" fillId="0" borderId="9" xfId="0" applyFont="1" applyFill="1" applyBorder="1" applyAlignment="1">
      <alignment vertical="center"/>
    </xf>
    <xf numFmtId="0" fontId="3" fillId="0" borderId="9" xfId="0" applyFont="1" applyFill="1" applyBorder="1" applyAlignment="1">
      <alignment horizontal="center" vertical="center"/>
    </xf>
    <xf numFmtId="4" fontId="3" fillId="0" borderId="18" xfId="0" applyNumberFormat="1" applyFont="1" applyFill="1" applyBorder="1" applyAlignment="1">
      <alignment vertical="center"/>
    </xf>
    <xf numFmtId="4" fontId="20" fillId="0" borderId="18" xfId="0" applyNumberFormat="1" applyFont="1" applyFill="1" applyBorder="1" applyAlignment="1">
      <alignment horizontal="center" vertical="center"/>
    </xf>
    <xf numFmtId="0" fontId="4" fillId="0" borderId="17" xfId="0" applyFont="1" applyFill="1" applyBorder="1" applyAlignment="1">
      <alignment horizontal="left" vertical="center" wrapText="1"/>
    </xf>
    <xf numFmtId="0" fontId="4" fillId="0" borderId="9" xfId="0" applyFont="1" applyFill="1" applyBorder="1" applyAlignment="1">
      <alignment vertical="center"/>
    </xf>
    <xf numFmtId="0" fontId="4" fillId="0" borderId="18" xfId="0" applyFont="1" applyFill="1" applyBorder="1" applyAlignment="1">
      <alignment vertical="center"/>
    </xf>
    <xf numFmtId="0" fontId="4" fillId="0" borderId="8" xfId="0" applyFont="1" applyFill="1" applyBorder="1" applyAlignment="1">
      <alignment horizontal="justify" vertical="center"/>
    </xf>
    <xf numFmtId="0" fontId="4" fillId="0" borderId="17" xfId="0" applyFont="1" applyFill="1" applyBorder="1" applyAlignment="1">
      <alignment vertical="center" wrapText="1"/>
    </xf>
    <xf numFmtId="0" fontId="20" fillId="0" borderId="35" xfId="0" applyFont="1" applyFill="1" applyBorder="1" applyAlignment="1">
      <alignment horizontal="justify" vertical="center"/>
    </xf>
    <xf numFmtId="0" fontId="12" fillId="0" borderId="17" xfId="0" applyFont="1" applyFill="1" applyBorder="1" applyAlignment="1">
      <alignment horizontal="left" vertical="center" wrapText="1"/>
    </xf>
    <xf numFmtId="0" fontId="8" fillId="0" borderId="38" xfId="0" applyFont="1" applyFill="1" applyBorder="1" applyAlignment="1">
      <alignment vertical="center"/>
    </xf>
    <xf numFmtId="0" fontId="20" fillId="0" borderId="17" xfId="0" applyFont="1" applyFill="1" applyBorder="1" applyAlignment="1">
      <alignment vertical="center" wrapText="1"/>
    </xf>
    <xf numFmtId="0" fontId="24" fillId="0" borderId="8" xfId="0" applyFont="1" applyFill="1" applyBorder="1" applyAlignment="1">
      <alignment vertical="center"/>
    </xf>
    <xf numFmtId="0" fontId="4" fillId="5" borderId="2" xfId="0" applyFont="1" applyFill="1" applyBorder="1" applyAlignment="1">
      <alignment horizontal="center" vertical="center"/>
    </xf>
    <xf numFmtId="0" fontId="4" fillId="5" borderId="3" xfId="0" applyFont="1" applyFill="1" applyBorder="1" applyAlignment="1">
      <alignment horizontal="center" vertical="center"/>
    </xf>
    <xf numFmtId="0" fontId="4" fillId="5" borderId="4" xfId="0" applyFont="1" applyFill="1" applyBorder="1" applyAlignment="1">
      <alignment horizontal="center" vertical="center"/>
    </xf>
    <xf numFmtId="0" fontId="4" fillId="5" borderId="5" xfId="0" applyFont="1" applyFill="1" applyBorder="1" applyAlignment="1">
      <alignment horizontal="center" vertical="center"/>
    </xf>
    <xf numFmtId="0" fontId="4" fillId="5" borderId="28" xfId="0" applyFont="1" applyFill="1" applyBorder="1" applyAlignment="1">
      <alignment horizontal="center" vertical="center"/>
    </xf>
    <xf numFmtId="0" fontId="4" fillId="5" borderId="6" xfId="0" applyFont="1" applyFill="1" applyBorder="1" applyAlignment="1">
      <alignment horizontal="center" vertical="center"/>
    </xf>
    <xf numFmtId="0" fontId="4" fillId="5" borderId="16" xfId="0" applyFont="1" applyFill="1" applyBorder="1" applyAlignment="1">
      <alignment horizontal="center" vertical="center"/>
    </xf>
    <xf numFmtId="0" fontId="3" fillId="0" borderId="0" xfId="0" applyFont="1" applyFill="1" applyBorder="1" applyAlignment="1">
      <alignment horizontal="left" vertical="center" wrapText="1"/>
    </xf>
    <xf numFmtId="0" fontId="4" fillId="5" borderId="15" xfId="0" applyFont="1" applyFill="1" applyBorder="1" applyAlignment="1">
      <alignment horizontal="center" vertical="center"/>
    </xf>
    <xf numFmtId="0" fontId="4" fillId="5" borderId="14" xfId="0" applyFont="1" applyFill="1" applyBorder="1" applyAlignment="1">
      <alignment horizontal="center" vertical="center"/>
    </xf>
    <xf numFmtId="0" fontId="3" fillId="0" borderId="0" xfId="0" applyFont="1" applyBorder="1" applyAlignment="1">
      <alignment horizontal="justify" vertical="center"/>
    </xf>
    <xf numFmtId="0" fontId="3" fillId="13" borderId="7" xfId="0" applyFont="1" applyFill="1" applyBorder="1" applyAlignment="1">
      <alignment horizontal="justify" vertical="justify"/>
    </xf>
    <xf numFmtId="0" fontId="3" fillId="13" borderId="23" xfId="0" applyFont="1" applyFill="1" applyBorder="1" applyAlignment="1">
      <alignment horizontal="center" vertical="center"/>
    </xf>
    <xf numFmtId="0" fontId="3" fillId="13" borderId="14" xfId="0" applyFont="1" applyFill="1" applyBorder="1" applyAlignment="1">
      <alignment horizontal="center" vertical="center"/>
    </xf>
    <xf numFmtId="0" fontId="22" fillId="0" borderId="24" xfId="0" applyFont="1" applyBorder="1" applyAlignment="1">
      <alignment horizontal="center" vertical="center"/>
    </xf>
    <xf numFmtId="0" fontId="22" fillId="0" borderId="25" xfId="0" applyFont="1" applyBorder="1" applyAlignment="1">
      <alignment horizontal="center" vertical="center"/>
    </xf>
    <xf numFmtId="0" fontId="3" fillId="13" borderId="24" xfId="0" applyFont="1" applyFill="1" applyBorder="1" applyAlignment="1">
      <alignment horizontal="center" vertical="center"/>
    </xf>
    <xf numFmtId="0" fontId="3" fillId="13" borderId="25" xfId="0" applyFont="1" applyFill="1" applyBorder="1" applyAlignment="1">
      <alignment horizontal="center" vertical="center"/>
    </xf>
    <xf numFmtId="0" fontId="3" fillId="13" borderId="2" xfId="0" applyFont="1" applyFill="1" applyBorder="1" applyAlignment="1">
      <alignment horizontal="center" vertical="center"/>
    </xf>
    <xf numFmtId="0" fontId="3" fillId="13" borderId="3" xfId="0" applyFont="1" applyFill="1" applyBorder="1" applyAlignment="1">
      <alignment horizontal="center" vertical="center"/>
    </xf>
    <xf numFmtId="0" fontId="3" fillId="13" borderId="4" xfId="0" applyFont="1" applyFill="1" applyBorder="1" applyAlignment="1">
      <alignment horizontal="center" vertical="center"/>
    </xf>
    <xf numFmtId="0" fontId="3" fillId="5" borderId="2" xfId="0" applyFont="1" applyFill="1" applyBorder="1" applyAlignment="1">
      <alignment horizontal="center" vertical="center"/>
    </xf>
    <xf numFmtId="0" fontId="3" fillId="5" borderId="3" xfId="0" applyFont="1" applyFill="1" applyBorder="1" applyAlignment="1">
      <alignment horizontal="center" vertical="center"/>
    </xf>
    <xf numFmtId="0" fontId="3" fillId="5" borderId="4" xfId="0" applyFont="1" applyFill="1" applyBorder="1" applyAlignment="1">
      <alignment horizontal="center" vertical="center"/>
    </xf>
    <xf numFmtId="0" fontId="3" fillId="0" borderId="0" xfId="0" applyFont="1" applyBorder="1" applyAlignment="1">
      <alignment horizontal="left" vertical="center"/>
    </xf>
    <xf numFmtId="0" fontId="3" fillId="0" borderId="0" xfId="0" applyFont="1" applyBorder="1" applyAlignment="1">
      <alignment horizontal="left" vertical="center" wrapText="1"/>
    </xf>
    <xf numFmtId="165" fontId="3" fillId="12" borderId="2" xfId="0" applyNumberFormat="1" applyFont="1" applyFill="1" applyBorder="1" applyAlignment="1">
      <alignment horizontal="center" vertical="center"/>
    </xf>
    <xf numFmtId="165" fontId="3" fillId="12" borderId="4" xfId="0" applyNumberFormat="1" applyFont="1" applyFill="1" applyBorder="1" applyAlignment="1">
      <alignment horizontal="center" vertical="center"/>
    </xf>
    <xf numFmtId="0" fontId="3" fillId="12" borderId="2" xfId="0" applyFont="1" applyFill="1" applyBorder="1" applyAlignment="1">
      <alignment horizontal="center" vertical="justify"/>
    </xf>
    <xf numFmtId="0" fontId="3" fillId="12" borderId="3" xfId="0" applyFont="1" applyFill="1" applyBorder="1" applyAlignment="1">
      <alignment horizontal="center" vertical="justify"/>
    </xf>
    <xf numFmtId="0" fontId="3" fillId="12" borderId="4" xfId="0" applyFont="1" applyFill="1" applyBorder="1" applyAlignment="1">
      <alignment horizontal="center" vertical="justify"/>
    </xf>
    <xf numFmtId="0" fontId="3" fillId="5" borderId="7" xfId="0" applyFont="1" applyFill="1" applyBorder="1" applyAlignment="1">
      <alignment horizontal="center" vertical="justify"/>
    </xf>
    <xf numFmtId="0" fontId="3" fillId="5" borderId="7" xfId="0" applyFont="1" applyFill="1" applyBorder="1" applyAlignment="1">
      <alignment horizontal="center" vertical="center"/>
    </xf>
    <xf numFmtId="0" fontId="3" fillId="5" borderId="5" xfId="0" applyFont="1" applyFill="1" applyBorder="1" applyAlignment="1">
      <alignment horizontal="center" vertical="center"/>
    </xf>
    <xf numFmtId="0" fontId="3" fillId="5" borderId="6" xfId="0" applyFont="1" applyFill="1" applyBorder="1" applyAlignment="1">
      <alignment horizontal="center" vertical="center"/>
    </xf>
    <xf numFmtId="0" fontId="3" fillId="6" borderId="2" xfId="0" applyFont="1" applyFill="1" applyBorder="1" applyAlignment="1">
      <alignment horizontal="center" vertical="center"/>
    </xf>
    <xf numFmtId="0" fontId="3" fillId="6" borderId="3" xfId="0" applyFont="1" applyFill="1" applyBorder="1" applyAlignment="1">
      <alignment horizontal="center" vertical="center"/>
    </xf>
    <xf numFmtId="0" fontId="3" fillId="6" borderId="4" xfId="0" applyFont="1" applyFill="1" applyBorder="1" applyAlignment="1">
      <alignment horizontal="center" vertical="center"/>
    </xf>
    <xf numFmtId="0" fontId="3" fillId="6" borderId="7" xfId="0" applyFont="1" applyFill="1" applyBorder="1" applyAlignment="1">
      <alignment horizontal="center" vertical="center"/>
    </xf>
    <xf numFmtId="0" fontId="3" fillId="6" borderId="5" xfId="0" applyFont="1" applyFill="1" applyBorder="1" applyAlignment="1">
      <alignment horizontal="center" vertical="center"/>
    </xf>
    <xf numFmtId="0" fontId="3" fillId="6" borderId="6" xfId="0" applyFont="1" applyFill="1" applyBorder="1" applyAlignment="1">
      <alignment horizontal="center" vertical="center"/>
    </xf>
    <xf numFmtId="0" fontId="3" fillId="3" borderId="7" xfId="0" applyFont="1" applyFill="1" applyBorder="1" applyAlignment="1">
      <alignment horizontal="center"/>
    </xf>
    <xf numFmtId="0" fontId="6" fillId="3" borderId="7" xfId="0" applyFont="1" applyFill="1" applyBorder="1" applyAlignment="1">
      <alignment horizontal="center"/>
    </xf>
    <xf numFmtId="0" fontId="3" fillId="0" borderId="15" xfId="0" applyFont="1" applyFill="1" applyBorder="1" applyAlignment="1">
      <alignment horizontal="center" vertical="justify"/>
    </xf>
    <xf numFmtId="0" fontId="4" fillId="7" borderId="7" xfId="0" applyFont="1" applyFill="1" applyBorder="1" applyAlignment="1">
      <alignment horizontal="center" vertical="center" textRotation="90" wrapText="1"/>
    </xf>
    <xf numFmtId="0" fontId="4" fillId="8" borderId="7" xfId="0" applyFont="1" applyFill="1" applyBorder="1" applyAlignment="1">
      <alignment horizontal="center" vertical="center"/>
    </xf>
    <xf numFmtId="0" fontId="4" fillId="8" borderId="23" xfId="0" applyFont="1" applyFill="1" applyBorder="1" applyAlignment="1">
      <alignment horizontal="center" vertical="center"/>
    </xf>
    <xf numFmtId="0" fontId="4" fillId="8" borderId="15" xfId="0" applyFont="1" applyFill="1" applyBorder="1" applyAlignment="1">
      <alignment horizontal="center" vertical="center"/>
    </xf>
    <xf numFmtId="0" fontId="4" fillId="8" borderId="24" xfId="0" applyFont="1" applyFill="1" applyBorder="1" applyAlignment="1">
      <alignment horizontal="center" vertical="center"/>
    </xf>
    <xf numFmtId="0" fontId="4" fillId="8" borderId="1" xfId="0" applyFont="1" applyFill="1" applyBorder="1" applyAlignment="1">
      <alignment horizontal="center" vertical="center"/>
    </xf>
    <xf numFmtId="0" fontId="4" fillId="8" borderId="5" xfId="0" applyFont="1" applyFill="1" applyBorder="1" applyAlignment="1">
      <alignment horizontal="center" vertical="center"/>
    </xf>
    <xf numFmtId="0" fontId="4" fillId="8" borderId="16" xfId="0" applyFont="1" applyFill="1" applyBorder="1" applyAlignment="1">
      <alignment horizontal="center" vertical="center"/>
    </xf>
    <xf numFmtId="0" fontId="4" fillId="8" borderId="6" xfId="0" applyFont="1" applyFill="1" applyBorder="1" applyAlignment="1">
      <alignment horizontal="center" vertical="center"/>
    </xf>
    <xf numFmtId="0" fontId="4" fillId="8" borderId="14" xfId="0" applyFont="1" applyFill="1" applyBorder="1" applyAlignment="1">
      <alignment horizontal="center" vertical="center"/>
    </xf>
    <xf numFmtId="0" fontId="22" fillId="0" borderId="1" xfId="0" applyFont="1" applyBorder="1" applyAlignment="1">
      <alignment horizontal="center" vertical="center"/>
    </xf>
    <xf numFmtId="0" fontId="4" fillId="8" borderId="5" xfId="0" applyFont="1" applyFill="1" applyBorder="1" applyAlignment="1">
      <alignment horizontal="center" vertical="center" wrapText="1"/>
    </xf>
    <xf numFmtId="0" fontId="4" fillId="8" borderId="16" xfId="0" applyFont="1" applyFill="1" applyBorder="1" applyAlignment="1">
      <alignment horizontal="center" vertical="center" wrapText="1"/>
    </xf>
    <xf numFmtId="0" fontId="4" fillId="8" borderId="6" xfId="0" applyFont="1" applyFill="1" applyBorder="1" applyAlignment="1">
      <alignment horizontal="center" vertical="center" wrapText="1"/>
    </xf>
    <xf numFmtId="0" fontId="3" fillId="0" borderId="0" xfId="0" applyFont="1" applyBorder="1" applyAlignment="1">
      <alignment horizontal="left" vertical="top"/>
    </xf>
    <xf numFmtId="0" fontId="3" fillId="0" borderId="15" xfId="0" applyFont="1" applyBorder="1" applyAlignment="1">
      <alignment horizontal="left" vertical="top"/>
    </xf>
    <xf numFmtId="0" fontId="3" fillId="3" borderId="7" xfId="0" applyFont="1" applyFill="1" applyBorder="1" applyAlignment="1">
      <alignment horizontal="center" vertical="center"/>
    </xf>
    <xf numFmtId="0" fontId="18" fillId="2" borderId="0" xfId="0" applyFont="1" applyFill="1" applyAlignment="1">
      <alignment horizontal="center" vertical="center"/>
    </xf>
    <xf numFmtId="0" fontId="3" fillId="0" borderId="0" xfId="0" applyFont="1" applyAlignment="1">
      <alignment horizontal="left"/>
    </xf>
    <xf numFmtId="0" fontId="3" fillId="0" borderId="1" xfId="0" applyFont="1" applyBorder="1" applyAlignment="1">
      <alignment horizontal="left"/>
    </xf>
    <xf numFmtId="0" fontId="3" fillId="3" borderId="2" xfId="0" applyFont="1" applyFill="1" applyBorder="1" applyAlignment="1">
      <alignment horizontal="center" vertical="center"/>
    </xf>
    <xf numFmtId="0" fontId="3" fillId="3" borderId="4" xfId="0" applyFont="1" applyFill="1" applyBorder="1" applyAlignment="1">
      <alignment horizontal="center" vertical="center"/>
    </xf>
    <xf numFmtId="0" fontId="3" fillId="3" borderId="7" xfId="0" applyFont="1" applyFill="1" applyBorder="1" applyAlignment="1">
      <alignment horizontal="center" vertical="justify"/>
    </xf>
    <xf numFmtId="0" fontId="3" fillId="3" borderId="3" xfId="0" applyFont="1" applyFill="1" applyBorder="1" applyAlignment="1">
      <alignment horizontal="center" vertical="center"/>
    </xf>
    <xf numFmtId="0" fontId="3" fillId="0" borderId="0" xfId="0" applyFont="1" applyFill="1" applyBorder="1" applyAlignment="1">
      <alignment horizontal="left" vertical="justify"/>
    </xf>
    <xf numFmtId="0" fontId="10" fillId="11" borderId="74" xfId="0" applyFont="1" applyFill="1" applyBorder="1" applyAlignment="1">
      <alignment horizontal="center" vertical="center"/>
    </xf>
    <xf numFmtId="0" fontId="10" fillId="11" borderId="75" xfId="0" applyFont="1" applyFill="1" applyBorder="1" applyAlignment="1">
      <alignment horizontal="center" vertical="center"/>
    </xf>
    <xf numFmtId="0" fontId="10" fillId="11" borderId="73" xfId="0" applyFont="1" applyFill="1" applyBorder="1" applyAlignment="1">
      <alignment horizontal="center" vertical="center"/>
    </xf>
    <xf numFmtId="0" fontId="10" fillId="11" borderId="76" xfId="0" applyFont="1" applyFill="1" applyBorder="1" applyAlignment="1">
      <alignment horizontal="center" vertical="center"/>
    </xf>
    <xf numFmtId="0" fontId="10" fillId="11" borderId="67" xfId="0" applyFont="1" applyFill="1" applyBorder="1" applyAlignment="1">
      <alignment horizontal="center"/>
    </xf>
    <xf numFmtId="0" fontId="10" fillId="11" borderId="68" xfId="0" applyFont="1" applyFill="1" applyBorder="1" applyAlignment="1">
      <alignment horizontal="center"/>
    </xf>
    <xf numFmtId="0" fontId="10" fillId="11" borderId="69" xfId="0" applyFont="1" applyFill="1" applyBorder="1" applyAlignment="1">
      <alignment horizontal="center"/>
    </xf>
    <xf numFmtId="0" fontId="10" fillId="11" borderId="31" xfId="0" applyFont="1" applyFill="1" applyBorder="1" applyAlignment="1">
      <alignment horizontal="center" vertical="center"/>
    </xf>
    <xf numFmtId="0" fontId="22" fillId="0" borderId="31" xfId="0" applyFont="1" applyBorder="1" applyAlignment="1">
      <alignment horizontal="center" vertical="center"/>
    </xf>
    <xf numFmtId="0" fontId="10" fillId="11" borderId="77" xfId="0" applyFont="1" applyFill="1" applyBorder="1" applyAlignment="1">
      <alignment horizontal="center" vertical="center"/>
    </xf>
    <xf numFmtId="0" fontId="10" fillId="11" borderId="78" xfId="0" applyFont="1" applyFill="1" applyBorder="1" applyAlignment="1">
      <alignment horizontal="center" vertical="center"/>
    </xf>
    <xf numFmtId="0" fontId="10" fillId="11" borderId="32" xfId="0" applyFont="1" applyFill="1" applyBorder="1" applyAlignment="1">
      <alignment horizontal="center"/>
    </xf>
    <xf numFmtId="0" fontId="10" fillId="11" borderId="31" xfId="0" applyFont="1" applyFill="1" applyBorder="1" applyAlignment="1">
      <alignment horizontal="center"/>
    </xf>
    <xf numFmtId="0" fontId="10" fillId="11" borderId="33" xfId="0" applyFont="1" applyFill="1" applyBorder="1" applyAlignment="1">
      <alignment horizontal="center"/>
    </xf>
    <xf numFmtId="0" fontId="3" fillId="0" borderId="0" xfId="0" applyFont="1" applyAlignment="1">
      <alignment horizontal="justify" vertical="center" wrapText="1"/>
    </xf>
    <xf numFmtId="0" fontId="3" fillId="12" borderId="7" xfId="0" applyFont="1" applyFill="1" applyBorder="1" applyAlignment="1">
      <alignment horizontal="center" vertical="center"/>
    </xf>
    <xf numFmtId="0" fontId="3" fillId="12" borderId="5" xfId="0" applyFont="1" applyFill="1" applyBorder="1" applyAlignment="1">
      <alignment horizontal="center" vertical="center"/>
    </xf>
    <xf numFmtId="0" fontId="4" fillId="12" borderId="23" xfId="0" applyFont="1" applyFill="1" applyBorder="1" applyAlignment="1">
      <alignment horizontal="center" vertical="center"/>
    </xf>
    <xf numFmtId="0" fontId="4" fillId="12" borderId="14" xfId="0" applyFont="1" applyFill="1" applyBorder="1" applyAlignment="1">
      <alignment horizontal="center" vertical="center"/>
    </xf>
    <xf numFmtId="0" fontId="4" fillId="12" borderId="24" xfId="0" applyFont="1" applyFill="1" applyBorder="1" applyAlignment="1">
      <alignment horizontal="center" vertical="center"/>
    </xf>
    <xf numFmtId="0" fontId="4" fillId="12" borderId="25" xfId="0" applyFont="1" applyFill="1" applyBorder="1" applyAlignment="1">
      <alignment horizontal="center" vertical="center"/>
    </xf>
    <xf numFmtId="0" fontId="4" fillId="12" borderId="2" xfId="0" applyFont="1" applyFill="1" applyBorder="1" applyAlignment="1">
      <alignment horizontal="center" vertical="center"/>
    </xf>
    <xf numFmtId="0" fontId="4" fillId="12" borderId="4" xfId="0" applyFont="1" applyFill="1" applyBorder="1" applyAlignment="1">
      <alignment horizontal="center" vertical="center"/>
    </xf>
    <xf numFmtId="0" fontId="4" fillId="12" borderId="3" xfId="0" applyFont="1" applyFill="1" applyBorder="1" applyAlignment="1">
      <alignment horizontal="center" vertical="center"/>
    </xf>
    <xf numFmtId="0" fontId="4" fillId="0" borderId="83" xfId="0" applyFont="1" applyFill="1" applyBorder="1" applyAlignment="1">
      <alignment horizontal="center" vertical="justify"/>
    </xf>
    <xf numFmtId="0" fontId="4" fillId="0" borderId="84" xfId="0" applyFont="1" applyFill="1" applyBorder="1" applyAlignment="1">
      <alignment horizontal="center" vertical="justify"/>
    </xf>
    <xf numFmtId="0" fontId="4" fillId="0" borderId="85" xfId="0" applyFont="1" applyFill="1" applyBorder="1" applyAlignment="1">
      <alignment horizontal="center" vertical="justify"/>
    </xf>
    <xf numFmtId="0" fontId="4" fillId="0" borderId="86" xfId="0" applyFont="1" applyFill="1" applyBorder="1" applyAlignment="1">
      <alignment horizontal="center" vertical="justify"/>
    </xf>
    <xf numFmtId="0" fontId="4" fillId="0" borderId="52" xfId="0" applyFont="1" applyFill="1" applyBorder="1" applyAlignment="1">
      <alignment horizontal="center" vertical="justify"/>
    </xf>
    <xf numFmtId="0" fontId="4" fillId="0" borderId="87" xfId="0" applyFont="1" applyFill="1" applyBorder="1" applyAlignment="1">
      <alignment horizontal="center" vertical="justify"/>
    </xf>
    <xf numFmtId="0" fontId="3" fillId="12" borderId="2" xfId="0" applyFont="1" applyFill="1" applyBorder="1" applyAlignment="1">
      <alignment horizontal="center"/>
    </xf>
    <xf numFmtId="0" fontId="3" fillId="12" borderId="3" xfId="0" applyFont="1" applyFill="1" applyBorder="1" applyAlignment="1">
      <alignment horizontal="center"/>
    </xf>
    <xf numFmtId="0" fontId="3" fillId="12" borderId="4" xfId="0" applyFont="1" applyFill="1" applyBorder="1" applyAlignment="1">
      <alignment horizontal="center"/>
    </xf>
    <xf numFmtId="0" fontId="3" fillId="0" borderId="0" xfId="0" applyFont="1" applyBorder="1" applyAlignment="1">
      <alignment horizontal="left"/>
    </xf>
    <xf numFmtId="0" fontId="3" fillId="0" borderId="0" xfId="0" applyFont="1" applyBorder="1" applyAlignment="1">
      <alignment horizontal="left" wrapText="1"/>
    </xf>
    <xf numFmtId="0" fontId="3" fillId="12" borderId="5" xfId="0" applyFont="1" applyFill="1" applyBorder="1" applyAlignment="1">
      <alignment horizontal="center" vertical="justify"/>
    </xf>
    <xf numFmtId="0" fontId="3" fillId="12" borderId="16" xfId="0" applyFont="1" applyFill="1" applyBorder="1" applyAlignment="1">
      <alignment horizontal="center" vertical="justify"/>
    </xf>
    <xf numFmtId="0" fontId="3" fillId="12" borderId="6" xfId="0" applyFont="1" applyFill="1" applyBorder="1" applyAlignment="1">
      <alignment horizontal="center" vertical="justify"/>
    </xf>
    <xf numFmtId="0" fontId="3" fillId="0" borderId="0" xfId="0" applyFont="1" applyBorder="1" applyAlignment="1">
      <alignment horizontal="justify" vertical="center" wrapText="1"/>
    </xf>
    <xf numFmtId="0" fontId="3" fillId="13" borderId="2" xfId="0" applyFont="1" applyFill="1" applyBorder="1" applyAlignment="1">
      <alignment horizontal="center"/>
    </xf>
    <xf numFmtId="0" fontId="3" fillId="13" borderId="4" xfId="0" applyFont="1" applyFill="1" applyBorder="1" applyAlignment="1">
      <alignment horizontal="center"/>
    </xf>
    <xf numFmtId="0" fontId="3" fillId="13" borderId="5" xfId="0" applyFont="1" applyFill="1" applyBorder="1" applyAlignment="1">
      <alignment horizontal="center" vertical="center"/>
    </xf>
    <xf numFmtId="0" fontId="3" fillId="13" borderId="6" xfId="0" applyFont="1" applyFill="1" applyBorder="1" applyAlignment="1">
      <alignment horizontal="center" vertical="center"/>
    </xf>
    <xf numFmtId="3" fontId="4" fillId="0" borderId="9" xfId="0" applyNumberFormat="1" applyFont="1" applyBorder="1" applyAlignment="1">
      <alignment horizontal="center" vertical="center"/>
    </xf>
    <xf numFmtId="0" fontId="3" fillId="3" borderId="5" xfId="0" applyFont="1" applyFill="1" applyBorder="1" applyAlignment="1">
      <alignment horizontal="center" vertical="center"/>
    </xf>
    <xf numFmtId="0" fontId="3" fillId="3" borderId="16" xfId="0" applyFont="1" applyFill="1" applyBorder="1" applyAlignment="1">
      <alignment horizontal="center" vertical="center"/>
    </xf>
    <xf numFmtId="0" fontId="3" fillId="3" borderId="6" xfId="0" applyFont="1" applyFill="1" applyBorder="1" applyAlignment="1">
      <alignment horizontal="center" vertical="center"/>
    </xf>
    <xf numFmtId="0" fontId="4" fillId="3" borderId="7" xfId="0" applyFont="1" applyFill="1" applyBorder="1" applyAlignment="1">
      <alignment horizontal="center"/>
    </xf>
    <xf numFmtId="0" fontId="4" fillId="0" borderId="8" xfId="0" applyFont="1" applyFill="1" applyBorder="1" applyAlignment="1">
      <alignment horizontal="justify" vertical="center"/>
    </xf>
    <xf numFmtId="0" fontId="4" fillId="0" borderId="9" xfId="0" applyFont="1" applyFill="1" applyBorder="1" applyAlignment="1">
      <alignment horizontal="justify" vertical="center"/>
    </xf>
    <xf numFmtId="0" fontId="4" fillId="0" borderId="11" xfId="0" applyFont="1" applyFill="1" applyBorder="1" applyAlignment="1">
      <alignment horizontal="justify" vertical="center"/>
    </xf>
    <xf numFmtId="0" fontId="4" fillId="0" borderId="12" xfId="0" applyFont="1" applyFill="1" applyBorder="1" applyAlignment="1">
      <alignment horizontal="justify" vertical="center"/>
    </xf>
    <xf numFmtId="0" fontId="4" fillId="7" borderId="14" xfId="0" applyFont="1" applyFill="1" applyBorder="1" applyAlignment="1">
      <alignment horizontal="center" vertical="center"/>
    </xf>
    <xf numFmtId="0" fontId="4" fillId="7" borderId="5" xfId="0" applyFont="1" applyFill="1" applyBorder="1" applyAlignment="1">
      <alignment horizontal="center" vertical="center"/>
    </xf>
    <xf numFmtId="0" fontId="22" fillId="0" borderId="6" xfId="0" applyFont="1" applyBorder="1" applyAlignment="1">
      <alignment horizontal="center" vertical="center"/>
    </xf>
    <xf numFmtId="0" fontId="4" fillId="7" borderId="2" xfId="0" applyFont="1" applyFill="1" applyBorder="1" applyAlignment="1">
      <alignment horizontal="center" vertical="center"/>
    </xf>
    <xf numFmtId="0" fontId="4" fillId="7" borderId="4" xfId="0" applyFont="1" applyFill="1" applyBorder="1" applyAlignment="1">
      <alignment horizontal="center" vertical="center"/>
    </xf>
    <xf numFmtId="0" fontId="4" fillId="3" borderId="23" xfId="0" applyFont="1" applyFill="1" applyBorder="1" applyAlignment="1">
      <alignment horizontal="center" vertical="center"/>
    </xf>
    <xf numFmtId="0" fontId="4" fillId="3" borderId="15" xfId="0" applyFont="1" applyFill="1" applyBorder="1" applyAlignment="1">
      <alignment horizontal="center" vertical="center"/>
    </xf>
    <xf numFmtId="0" fontId="4" fillId="3" borderId="14" xfId="0" applyFont="1" applyFill="1" applyBorder="1" applyAlignment="1">
      <alignment horizontal="center" vertical="center"/>
    </xf>
    <xf numFmtId="0" fontId="4" fillId="3" borderId="2" xfId="0" applyFont="1" applyFill="1" applyBorder="1" applyAlignment="1">
      <alignment horizontal="center"/>
    </xf>
    <xf numFmtId="0" fontId="4" fillId="3" borderId="3" xfId="0" applyFont="1" applyFill="1" applyBorder="1" applyAlignment="1">
      <alignment horizontal="center"/>
    </xf>
    <xf numFmtId="0" fontId="4" fillId="3" borderId="4" xfId="0" applyFont="1" applyFill="1" applyBorder="1" applyAlignment="1">
      <alignment horizontal="center"/>
    </xf>
    <xf numFmtId="0" fontId="3" fillId="3" borderId="23" xfId="0" applyFont="1" applyFill="1" applyBorder="1" applyAlignment="1">
      <alignment horizontal="center" vertical="center"/>
    </xf>
    <xf numFmtId="0" fontId="3" fillId="3" borderId="14" xfId="0" applyFont="1" applyFill="1" applyBorder="1" applyAlignment="1">
      <alignment horizontal="center" vertical="center"/>
    </xf>
    <xf numFmtId="0" fontId="3" fillId="3" borderId="2" xfId="0" applyFont="1" applyFill="1" applyBorder="1" applyAlignment="1">
      <alignment horizontal="center"/>
    </xf>
    <xf numFmtId="0" fontId="3" fillId="3" borderId="4" xfId="0" applyFont="1" applyFill="1" applyBorder="1" applyAlignment="1">
      <alignment horizontal="center"/>
    </xf>
    <xf numFmtId="0" fontId="3" fillId="3" borderId="3" xfId="0" applyFont="1" applyFill="1" applyBorder="1" applyAlignment="1">
      <alignment horizontal="center"/>
    </xf>
    <xf numFmtId="0" fontId="22" fillId="0" borderId="20" xfId="0" applyFont="1" applyBorder="1" applyAlignment="1">
      <alignment horizontal="center"/>
    </xf>
    <xf numFmtId="0" fontId="22" fillId="0" borderId="41" xfId="0" applyFont="1" applyBorder="1" applyAlignment="1">
      <alignment horizontal="center"/>
    </xf>
    <xf numFmtId="0" fontId="22" fillId="0" borderId="9" xfId="0" applyFont="1" applyBorder="1" applyAlignment="1">
      <alignment horizontal="center"/>
    </xf>
    <xf numFmtId="0" fontId="22" fillId="0" borderId="10" xfId="0" applyFont="1" applyBorder="1" applyAlignment="1">
      <alignment horizontal="center"/>
    </xf>
    <xf numFmtId="0" fontId="22" fillId="0" borderId="27" xfId="0" applyFont="1" applyBorder="1" applyAlignment="1">
      <alignment horizontal="center"/>
    </xf>
    <xf numFmtId="0" fontId="22" fillId="0" borderId="42" xfId="0" applyFont="1" applyBorder="1" applyAlignment="1">
      <alignment horizontal="center"/>
    </xf>
    <xf numFmtId="0" fontId="22" fillId="0" borderId="18" xfId="0" applyFont="1" applyBorder="1" applyAlignment="1">
      <alignment horizontal="center"/>
    </xf>
    <xf numFmtId="0" fontId="22" fillId="0" borderId="19" xfId="0" applyFont="1" applyBorder="1" applyAlignment="1">
      <alignment horizontal="center"/>
    </xf>
    <xf numFmtId="0" fontId="22" fillId="0" borderId="2" xfId="0" applyFont="1" applyBorder="1" applyAlignment="1">
      <alignment horizontal="left" vertical="center"/>
    </xf>
    <xf numFmtId="0" fontId="22" fillId="0" borderId="3" xfId="0" applyFont="1" applyBorder="1" applyAlignment="1">
      <alignment horizontal="left" vertical="center"/>
    </xf>
    <xf numFmtId="0" fontId="22" fillId="0" borderId="4" xfId="0" applyFont="1" applyBorder="1" applyAlignment="1">
      <alignment horizontal="left" vertical="center"/>
    </xf>
    <xf numFmtId="0" fontId="3" fillId="5" borderId="23" xfId="0" applyFont="1" applyFill="1" applyBorder="1" applyAlignment="1">
      <alignment horizontal="center" vertical="center" wrapText="1"/>
    </xf>
    <xf numFmtId="0" fontId="3" fillId="5" borderId="14" xfId="0" applyFont="1" applyFill="1" applyBorder="1" applyAlignment="1">
      <alignment horizontal="center" vertical="center" wrapText="1"/>
    </xf>
    <xf numFmtId="0" fontId="3" fillId="5" borderId="28" xfId="0" applyFont="1" applyFill="1" applyBorder="1" applyAlignment="1">
      <alignment horizontal="center" vertical="center" wrapText="1"/>
    </xf>
    <xf numFmtId="0" fontId="3" fillId="5" borderId="34"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3" fillId="5" borderId="25" xfId="0" applyFont="1" applyFill="1" applyBorder="1" applyAlignment="1">
      <alignment horizontal="center" vertical="center" wrapText="1"/>
    </xf>
    <xf numFmtId="0" fontId="3" fillId="0" borderId="0" xfId="0" applyFont="1" applyBorder="1" applyAlignment="1">
      <alignment horizontal="justify" vertical="justify"/>
    </xf>
    <xf numFmtId="0" fontId="3" fillId="0" borderId="0" xfId="0" applyFont="1" applyAlignment="1">
      <alignment horizontal="left" vertical="center"/>
    </xf>
    <xf numFmtId="0" fontId="22" fillId="0" borderId="43" xfId="0" applyFont="1" applyBorder="1" applyAlignment="1">
      <alignment horizontal="center"/>
    </xf>
    <xf numFmtId="0" fontId="22" fillId="0" borderId="44" xfId="0" applyFont="1" applyBorder="1" applyAlignment="1">
      <alignment horizontal="center"/>
    </xf>
    <xf numFmtId="0" fontId="22" fillId="0" borderId="12" xfId="0" applyFont="1" applyBorder="1" applyAlignment="1">
      <alignment horizontal="center"/>
    </xf>
    <xf numFmtId="0" fontId="22" fillId="0" borderId="13" xfId="0" applyFont="1" applyBorder="1" applyAlignment="1">
      <alignment horizontal="center"/>
    </xf>
    <xf numFmtId="0" fontId="3" fillId="5" borderId="2" xfId="0" applyFont="1" applyFill="1" applyBorder="1" applyAlignment="1">
      <alignment horizontal="center"/>
    </xf>
    <xf numFmtId="0" fontId="3" fillId="5" borderId="3" xfId="0" applyFont="1" applyFill="1" applyBorder="1" applyAlignment="1">
      <alignment horizontal="center"/>
    </xf>
    <xf numFmtId="0" fontId="3" fillId="5" borderId="4" xfId="0" applyFont="1" applyFill="1" applyBorder="1" applyAlignment="1">
      <alignment horizontal="center"/>
    </xf>
    <xf numFmtId="0" fontId="3" fillId="5" borderId="7" xfId="0" applyFont="1" applyFill="1" applyBorder="1" applyAlignment="1">
      <alignment horizontal="center"/>
    </xf>
    <xf numFmtId="0" fontId="5" fillId="3" borderId="5" xfId="0" applyFont="1" applyFill="1" applyBorder="1" applyAlignment="1">
      <alignment horizontal="center" vertical="center"/>
    </xf>
    <xf numFmtId="0" fontId="5" fillId="3" borderId="16" xfId="0" applyFont="1" applyFill="1" applyBorder="1" applyAlignment="1">
      <alignment horizontal="center" vertical="center"/>
    </xf>
    <xf numFmtId="0" fontId="5" fillId="3" borderId="6" xfId="0" applyFont="1" applyFill="1" applyBorder="1" applyAlignment="1">
      <alignment horizontal="center" vertical="center"/>
    </xf>
    <xf numFmtId="0" fontId="4" fillId="8" borderId="7" xfId="0" applyFont="1" applyFill="1" applyBorder="1" applyAlignment="1">
      <alignment horizontal="center"/>
    </xf>
    <xf numFmtId="0" fontId="3" fillId="10" borderId="2" xfId="0" applyFont="1" applyFill="1" applyBorder="1" applyAlignment="1">
      <alignment horizontal="center"/>
    </xf>
    <xf numFmtId="0" fontId="3" fillId="10" borderId="3" xfId="0" applyFont="1" applyFill="1" applyBorder="1" applyAlignment="1">
      <alignment horizontal="center"/>
    </xf>
    <xf numFmtId="0" fontId="3" fillId="10" borderId="4" xfId="0" applyFont="1" applyFill="1" applyBorder="1" applyAlignment="1">
      <alignment horizontal="center"/>
    </xf>
    <xf numFmtId="0" fontId="4" fillId="10" borderId="23" xfId="0" applyFont="1" applyFill="1" applyBorder="1" applyAlignment="1">
      <alignment horizontal="center" vertical="center"/>
    </xf>
    <xf numFmtId="0" fontId="4" fillId="10" borderId="14" xfId="0" applyFont="1" applyFill="1" applyBorder="1" applyAlignment="1">
      <alignment horizontal="center" vertical="center"/>
    </xf>
    <xf numFmtId="0" fontId="3" fillId="10" borderId="7" xfId="0" applyFont="1" applyFill="1" applyBorder="1" applyAlignment="1">
      <alignment horizontal="center" vertical="center"/>
    </xf>
    <xf numFmtId="0" fontId="4" fillId="10" borderId="2" xfId="0" applyFont="1" applyFill="1" applyBorder="1" applyAlignment="1">
      <alignment horizontal="center"/>
    </xf>
    <xf numFmtId="0" fontId="22" fillId="0" borderId="3" xfId="0" applyFont="1" applyBorder="1" applyAlignment="1">
      <alignment horizontal="center"/>
    </xf>
    <xf numFmtId="0" fontId="22" fillId="0" borderId="4" xfId="0" applyFont="1" applyBorder="1" applyAlignment="1">
      <alignment horizontal="center"/>
    </xf>
    <xf numFmtId="0" fontId="4" fillId="8" borderId="2" xfId="0" applyFont="1" applyFill="1" applyBorder="1" applyAlignment="1">
      <alignment horizontal="center"/>
    </xf>
    <xf numFmtId="0" fontId="4" fillId="8" borderId="3" xfId="0" applyFont="1" applyFill="1" applyBorder="1" applyAlignment="1">
      <alignment horizontal="center"/>
    </xf>
    <xf numFmtId="0" fontId="4" fillId="8" borderId="4" xfId="0" applyFont="1" applyFill="1" applyBorder="1" applyAlignment="1">
      <alignment horizontal="center"/>
    </xf>
    <xf numFmtId="0" fontId="4" fillId="7" borderId="4" xfId="0" applyFont="1" applyFill="1" applyBorder="1" applyAlignment="1">
      <alignment horizontal="center" wrapText="1"/>
    </xf>
    <xf numFmtId="0" fontId="4" fillId="7" borderId="7" xfId="0" applyFont="1" applyFill="1" applyBorder="1" applyAlignment="1">
      <alignment horizontal="center" wrapText="1"/>
    </xf>
    <xf numFmtId="0" fontId="3" fillId="0" borderId="0" xfId="0" applyFont="1" applyBorder="1" applyAlignment="1">
      <alignment horizontal="justify" wrapText="1"/>
    </xf>
    <xf numFmtId="0" fontId="22" fillId="0" borderId="3" xfId="0" applyFont="1" applyBorder="1" applyAlignment="1">
      <alignment horizontal="center" vertical="justify"/>
    </xf>
    <xf numFmtId="0" fontId="22" fillId="0" borderId="4" xfId="0" applyFont="1" applyBorder="1" applyAlignment="1">
      <alignment horizontal="center" vertical="justify"/>
    </xf>
    <xf numFmtId="0" fontId="9" fillId="11" borderId="29" xfId="0" applyFont="1" applyFill="1" applyBorder="1" applyAlignment="1">
      <alignment horizontal="center"/>
    </xf>
    <xf numFmtId="0" fontId="9" fillId="11" borderId="0" xfId="0" applyFont="1" applyFill="1" applyBorder="1" applyAlignment="1">
      <alignment horizontal="center"/>
    </xf>
    <xf numFmtId="0" fontId="9" fillId="11" borderId="34" xfId="0" applyFont="1" applyFill="1" applyBorder="1" applyAlignment="1">
      <alignment horizontal="center"/>
    </xf>
    <xf numFmtId="0" fontId="9" fillId="11" borderId="30" xfId="0" applyFont="1" applyFill="1" applyBorder="1" applyAlignment="1">
      <alignment horizontal="center" vertical="center"/>
    </xf>
    <xf numFmtId="0" fontId="9" fillId="11" borderId="29" xfId="0" applyFont="1" applyFill="1" applyBorder="1" applyAlignment="1">
      <alignment horizontal="center" vertical="center"/>
    </xf>
    <xf numFmtId="0" fontId="9" fillId="11" borderId="70" xfId="0" applyFont="1" applyFill="1" applyBorder="1" applyAlignment="1">
      <alignment horizontal="center" vertical="center"/>
    </xf>
    <xf numFmtId="3" fontId="4" fillId="0" borderId="27" xfId="0" applyNumberFormat="1" applyFont="1" applyBorder="1" applyAlignment="1">
      <alignment horizontal="center" vertical="center"/>
    </xf>
    <xf numFmtId="3" fontId="4" fillId="0" borderId="42" xfId="0" applyNumberFormat="1" applyFont="1" applyBorder="1" applyAlignment="1">
      <alignment horizontal="center" vertical="center"/>
    </xf>
    <xf numFmtId="3" fontId="4" fillId="0" borderId="82" xfId="0" applyNumberFormat="1" applyFont="1" applyBorder="1" applyAlignment="1">
      <alignment horizontal="center" vertical="center"/>
    </xf>
    <xf numFmtId="165" fontId="4" fillId="15" borderId="83" xfId="0" applyNumberFormat="1" applyFont="1" applyFill="1" applyBorder="1" applyAlignment="1">
      <alignment horizontal="center" vertical="center"/>
    </xf>
    <xf numFmtId="165" fontId="4" fillId="15" borderId="84" xfId="0" applyNumberFormat="1" applyFont="1" applyFill="1" applyBorder="1" applyAlignment="1">
      <alignment horizontal="center" vertical="center"/>
    </xf>
    <xf numFmtId="165" fontId="4" fillId="15" borderId="85" xfId="0" applyNumberFormat="1" applyFont="1" applyFill="1" applyBorder="1" applyAlignment="1">
      <alignment horizontal="center" vertical="center"/>
    </xf>
    <xf numFmtId="165" fontId="4" fillId="15" borderId="72" xfId="0" applyNumberFormat="1" applyFont="1" applyFill="1" applyBorder="1" applyAlignment="1">
      <alignment horizontal="center" vertical="center"/>
    </xf>
    <xf numFmtId="165" fontId="4" fillId="15" borderId="0" xfId="0" applyNumberFormat="1" applyFont="1" applyFill="1" applyBorder="1" applyAlignment="1">
      <alignment horizontal="center" vertical="center"/>
    </xf>
    <xf numFmtId="165" fontId="4" fillId="15" borderId="88" xfId="0" applyNumberFormat="1" applyFont="1" applyFill="1" applyBorder="1" applyAlignment="1">
      <alignment horizontal="center" vertical="center"/>
    </xf>
    <xf numFmtId="165" fontId="4" fillId="15" borderId="89" xfId="0" applyNumberFormat="1" applyFont="1" applyFill="1" applyBorder="1" applyAlignment="1">
      <alignment horizontal="center" vertical="center"/>
    </xf>
    <xf numFmtId="165" fontId="4" fillId="15" borderId="1" xfId="0" applyNumberFormat="1" applyFont="1" applyFill="1" applyBorder="1" applyAlignment="1">
      <alignment horizontal="center" vertical="center"/>
    </xf>
    <xf numFmtId="165" fontId="4" fillId="15" borderId="90" xfId="0" applyNumberFormat="1" applyFont="1" applyFill="1" applyBorder="1" applyAlignment="1">
      <alignment horizontal="center" vertical="center"/>
    </xf>
    <xf numFmtId="0" fontId="4" fillId="6" borderId="23" xfId="0" applyFont="1" applyFill="1" applyBorder="1" applyAlignment="1">
      <alignment horizontal="center" vertical="center"/>
    </xf>
    <xf numFmtId="0" fontId="4" fillId="6" borderId="14" xfId="0" applyFont="1" applyFill="1" applyBorder="1" applyAlignment="1">
      <alignment horizontal="center" vertical="center"/>
    </xf>
    <xf numFmtId="0" fontId="7" fillId="8" borderId="2" xfId="0" applyFont="1" applyFill="1" applyBorder="1" applyAlignment="1">
      <alignment horizontal="center" vertical="justify"/>
    </xf>
    <xf numFmtId="0" fontId="7" fillId="8" borderId="3" xfId="0" applyFont="1" applyFill="1" applyBorder="1" applyAlignment="1">
      <alignment horizontal="center" vertical="justify"/>
    </xf>
    <xf numFmtId="0" fontId="7" fillId="8" borderId="4" xfId="0" applyFont="1" applyFill="1" applyBorder="1" applyAlignment="1">
      <alignment horizontal="center" vertical="justify"/>
    </xf>
    <xf numFmtId="0" fontId="4" fillId="6" borderId="24" xfId="0" applyFont="1" applyFill="1" applyBorder="1" applyAlignment="1">
      <alignment horizontal="center" vertical="center"/>
    </xf>
    <xf numFmtId="0" fontId="4" fillId="6" borderId="25" xfId="0" applyFont="1" applyFill="1" applyBorder="1" applyAlignment="1">
      <alignment horizontal="center" vertical="center"/>
    </xf>
    <xf numFmtId="0" fontId="4" fillId="6" borderId="2" xfId="0" applyFont="1" applyFill="1" applyBorder="1" applyAlignment="1">
      <alignment horizontal="center" vertical="center"/>
    </xf>
    <xf numFmtId="0" fontId="4" fillId="6" borderId="4" xfId="0" applyFont="1" applyFill="1" applyBorder="1" applyAlignment="1">
      <alignment horizontal="center" vertical="center"/>
    </xf>
    <xf numFmtId="0" fontId="4" fillId="6" borderId="3" xfId="0" applyFont="1" applyFill="1" applyBorder="1" applyAlignment="1">
      <alignment horizontal="center" vertical="center"/>
    </xf>
    <xf numFmtId="0" fontId="4" fillId="10" borderId="4" xfId="0" applyFont="1" applyFill="1" applyBorder="1" applyAlignment="1">
      <alignment horizontal="center"/>
    </xf>
    <xf numFmtId="3" fontId="20" fillId="9" borderId="43" xfId="0" applyNumberFormat="1" applyFont="1" applyFill="1" applyBorder="1" applyAlignment="1">
      <alignment horizontal="center"/>
    </xf>
    <xf numFmtId="3" fontId="20" fillId="9" borderId="66" xfId="0" applyNumberFormat="1" applyFont="1" applyFill="1" applyBorder="1" applyAlignment="1">
      <alignment horizontal="center"/>
    </xf>
    <xf numFmtId="3" fontId="20" fillId="9" borderId="63" xfId="0" applyNumberFormat="1" applyFont="1" applyFill="1" applyBorder="1" applyAlignment="1">
      <alignment horizontal="center"/>
    </xf>
    <xf numFmtId="0" fontId="4" fillId="6" borderId="7" xfId="0" applyFont="1" applyFill="1" applyBorder="1" applyAlignment="1">
      <alignment horizontal="center"/>
    </xf>
    <xf numFmtId="0" fontId="3" fillId="7" borderId="2" xfId="0" applyFont="1" applyFill="1" applyBorder="1" applyAlignment="1">
      <alignment horizontal="center" vertical="center"/>
    </xf>
    <xf numFmtId="0" fontId="3" fillId="7" borderId="3" xfId="0" applyFont="1" applyFill="1" applyBorder="1" applyAlignment="1">
      <alignment horizontal="center" vertical="center"/>
    </xf>
    <xf numFmtId="0" fontId="3" fillId="7" borderId="4" xfId="0" applyFont="1" applyFill="1" applyBorder="1" applyAlignment="1">
      <alignment horizontal="center" vertical="center"/>
    </xf>
    <xf numFmtId="0" fontId="3" fillId="7" borderId="5" xfId="0" applyFont="1" applyFill="1" applyBorder="1" applyAlignment="1">
      <alignment horizontal="justify" vertical="justify"/>
    </xf>
    <xf numFmtId="0" fontId="3" fillId="7" borderId="16" xfId="0" applyFont="1" applyFill="1" applyBorder="1" applyAlignment="1">
      <alignment horizontal="justify" vertical="justify"/>
    </xf>
    <xf numFmtId="0" fontId="4" fillId="7" borderId="23" xfId="0" applyFont="1" applyFill="1" applyBorder="1" applyAlignment="1">
      <alignment horizontal="center" vertical="center"/>
    </xf>
    <xf numFmtId="0" fontId="22" fillId="0" borderId="14" xfId="0" applyFont="1" applyBorder="1" applyAlignment="1">
      <alignment horizontal="center" vertical="center"/>
    </xf>
    <xf numFmtId="0" fontId="4" fillId="7" borderId="24" xfId="0" applyFont="1" applyFill="1" applyBorder="1" applyAlignment="1">
      <alignment horizontal="center" vertical="center"/>
    </xf>
    <xf numFmtId="0" fontId="4" fillId="7" borderId="25" xfId="0" applyFont="1" applyFill="1" applyBorder="1" applyAlignment="1">
      <alignment horizontal="center" vertical="center"/>
    </xf>
    <xf numFmtId="0" fontId="4" fillId="7" borderId="2" xfId="0" applyFont="1" applyFill="1" applyBorder="1" applyAlignment="1">
      <alignment horizontal="center"/>
    </xf>
    <xf numFmtId="0" fontId="4" fillId="7" borderId="4" xfId="0" applyFont="1" applyFill="1" applyBorder="1" applyAlignment="1">
      <alignment horizontal="center"/>
    </xf>
    <xf numFmtId="0" fontId="4" fillId="7" borderId="3" xfId="0" applyFont="1" applyFill="1" applyBorder="1" applyAlignment="1">
      <alignment horizontal="center" vertical="center"/>
    </xf>
    <xf numFmtId="0" fontId="3" fillId="3" borderId="2" xfId="0" applyFont="1" applyFill="1" applyBorder="1" applyAlignment="1">
      <alignment horizontal="center" vertical="justify"/>
    </xf>
    <xf numFmtId="0" fontId="3" fillId="3" borderId="3" xfId="0" applyFont="1" applyFill="1" applyBorder="1" applyAlignment="1">
      <alignment horizontal="center" vertical="justify"/>
    </xf>
    <xf numFmtId="0" fontId="3" fillId="3" borderId="4" xfId="0" applyFont="1" applyFill="1" applyBorder="1" applyAlignment="1">
      <alignment horizontal="center" vertical="justify"/>
    </xf>
    <xf numFmtId="0" fontId="4" fillId="3" borderId="24" xfId="0" applyFont="1" applyFill="1" applyBorder="1" applyAlignment="1">
      <alignment horizontal="center" vertical="center"/>
    </xf>
    <xf numFmtId="0" fontId="4" fillId="3" borderId="25" xfId="0" applyFont="1" applyFill="1" applyBorder="1" applyAlignment="1">
      <alignment horizontal="center" vertical="center"/>
    </xf>
    <xf numFmtId="0" fontId="4" fillId="3" borderId="2" xfId="0" applyFont="1" applyFill="1" applyBorder="1" applyAlignment="1">
      <alignment horizontal="center" vertical="center"/>
    </xf>
    <xf numFmtId="0" fontId="4" fillId="3" borderId="3" xfId="0" applyFont="1" applyFill="1" applyBorder="1" applyAlignment="1">
      <alignment horizontal="center" vertical="center"/>
    </xf>
    <xf numFmtId="0" fontId="4" fillId="3" borderId="4" xfId="0" applyFont="1" applyFill="1" applyBorder="1" applyAlignment="1">
      <alignment horizontal="center" vertical="center"/>
    </xf>
    <xf numFmtId="3" fontId="4" fillId="0" borderId="20" xfId="0" applyNumberFormat="1" applyFont="1" applyBorder="1" applyAlignment="1">
      <alignment horizontal="center" vertical="center"/>
    </xf>
    <xf numFmtId="3" fontId="4" fillId="0" borderId="21" xfId="0" applyNumberFormat="1" applyFont="1" applyBorder="1" applyAlignment="1">
      <alignment horizontal="center" vertical="center"/>
    </xf>
    <xf numFmtId="0" fontId="4" fillId="15" borderId="83" xfId="0" applyFont="1" applyFill="1" applyBorder="1" applyAlignment="1">
      <alignment horizontal="center" vertical="center"/>
    </xf>
    <xf numFmtId="0" fontId="4" fillId="15" borderId="84" xfId="0" applyFont="1" applyFill="1" applyBorder="1" applyAlignment="1">
      <alignment horizontal="center" vertical="center"/>
    </xf>
    <xf numFmtId="0" fontId="4" fillId="15" borderId="85" xfId="0" applyFont="1" applyFill="1" applyBorder="1" applyAlignment="1">
      <alignment horizontal="center" vertical="center"/>
    </xf>
    <xf numFmtId="0" fontId="4" fillId="15" borderId="72" xfId="0" applyFont="1" applyFill="1" applyBorder="1" applyAlignment="1">
      <alignment horizontal="center" vertical="center"/>
    </xf>
    <xf numFmtId="0" fontId="4" fillId="15" borderId="0" xfId="0" applyFont="1" applyFill="1" applyBorder="1" applyAlignment="1">
      <alignment horizontal="center" vertical="center"/>
    </xf>
    <xf numFmtId="0" fontId="4" fillId="15" borderId="88" xfId="0" applyFont="1" applyFill="1" applyBorder="1" applyAlignment="1">
      <alignment horizontal="center" vertical="center"/>
    </xf>
    <xf numFmtId="0" fontId="4" fillId="15" borderId="89" xfId="0" applyFont="1" applyFill="1" applyBorder="1" applyAlignment="1">
      <alignment horizontal="center" vertical="center"/>
    </xf>
    <xf numFmtId="0" fontId="4" fillId="15" borderId="1" xfId="0" applyFont="1" applyFill="1" applyBorder="1" applyAlignment="1">
      <alignment horizontal="center" vertical="center"/>
    </xf>
    <xf numFmtId="0" fontId="4" fillId="15" borderId="90" xfId="0" applyFont="1" applyFill="1" applyBorder="1" applyAlignment="1">
      <alignment horizontal="center" vertical="center"/>
    </xf>
    <xf numFmtId="0" fontId="3" fillId="0" borderId="28" xfId="0" applyFont="1" applyFill="1" applyBorder="1" applyAlignment="1">
      <alignment horizontal="left"/>
    </xf>
    <xf numFmtId="0" fontId="3" fillId="0" borderId="0" xfId="0" applyFont="1" applyFill="1" applyBorder="1" applyAlignment="1">
      <alignment horizontal="left"/>
    </xf>
    <xf numFmtId="0" fontId="3" fillId="0" borderId="0" xfId="0" applyFont="1" applyFill="1" applyBorder="1" applyAlignment="1">
      <alignment horizontal="left" vertical="center"/>
    </xf>
    <xf numFmtId="0" fontId="3" fillId="10" borderId="23" xfId="0" applyFont="1" applyFill="1" applyBorder="1" applyAlignment="1">
      <alignment horizontal="center" vertical="center"/>
    </xf>
    <xf numFmtId="0" fontId="3" fillId="10" borderId="14" xfId="0" applyFont="1" applyFill="1" applyBorder="1" applyAlignment="1">
      <alignment horizontal="center" vertical="center"/>
    </xf>
    <xf numFmtId="3" fontId="4" fillId="0" borderId="10" xfId="0" applyNumberFormat="1" applyFont="1" applyBorder="1" applyAlignment="1">
      <alignment horizontal="center" vertical="center"/>
    </xf>
    <xf numFmtId="0" fontId="6" fillId="0" borderId="0" xfId="0" applyFont="1" applyBorder="1" applyAlignment="1">
      <alignment horizontal="left" vertical="center" wrapText="1"/>
    </xf>
    <xf numFmtId="0" fontId="6" fillId="3" borderId="2" xfId="0" applyFont="1" applyFill="1" applyBorder="1" applyAlignment="1">
      <alignment horizontal="center"/>
    </xf>
    <xf numFmtId="0" fontId="6" fillId="3" borderId="3" xfId="0" applyFont="1" applyFill="1" applyBorder="1" applyAlignment="1">
      <alignment horizontal="center"/>
    </xf>
    <xf numFmtId="0" fontId="6" fillId="3" borderId="4" xfId="0" applyFont="1" applyFill="1" applyBorder="1" applyAlignment="1">
      <alignment horizontal="center"/>
    </xf>
    <xf numFmtId="0" fontId="20" fillId="8" borderId="7" xfId="0" applyFont="1" applyFill="1" applyBorder="1" applyAlignment="1">
      <alignment horizontal="center" vertical="center"/>
    </xf>
    <xf numFmtId="0" fontId="0" fillId="0" borderId="7" xfId="0" applyFont="1" applyBorder="1" applyAlignment="1">
      <alignment horizontal="center" vertical="center"/>
    </xf>
    <xf numFmtId="0" fontId="20" fillId="8" borderId="23" xfId="0" applyFont="1" applyFill="1" applyBorder="1" applyAlignment="1">
      <alignment horizontal="center" vertical="center"/>
    </xf>
    <xf numFmtId="0" fontId="20" fillId="8" borderId="15" xfId="0" applyFont="1" applyFill="1" applyBorder="1" applyAlignment="1">
      <alignment horizontal="center" vertical="center"/>
    </xf>
    <xf numFmtId="0" fontId="20" fillId="8" borderId="14" xfId="0" applyFont="1" applyFill="1" applyBorder="1" applyAlignment="1">
      <alignment horizontal="center" vertical="center"/>
    </xf>
    <xf numFmtId="0" fontId="20" fillId="8" borderId="24" xfId="0" applyFont="1" applyFill="1" applyBorder="1" applyAlignment="1">
      <alignment horizontal="center" vertical="center"/>
    </xf>
    <xf numFmtId="0" fontId="20" fillId="8" borderId="1" xfId="0" applyFont="1" applyFill="1" applyBorder="1" applyAlignment="1">
      <alignment horizontal="center" vertical="center"/>
    </xf>
    <xf numFmtId="0" fontId="20" fillId="8" borderId="25" xfId="0" applyFont="1" applyFill="1" applyBorder="1" applyAlignment="1">
      <alignment horizontal="center" vertical="center"/>
    </xf>
    <xf numFmtId="0" fontId="20" fillId="8" borderId="2" xfId="0" applyFont="1" applyFill="1" applyBorder="1" applyAlignment="1">
      <alignment horizontal="center" vertical="center"/>
    </xf>
    <xf numFmtId="0" fontId="20" fillId="8" borderId="3" xfId="0" applyFont="1" applyFill="1" applyBorder="1" applyAlignment="1">
      <alignment horizontal="center" vertical="center"/>
    </xf>
    <xf numFmtId="0" fontId="20" fillId="8" borderId="4" xfId="0" applyFont="1" applyFill="1" applyBorder="1" applyAlignment="1">
      <alignment horizontal="center" vertical="center"/>
    </xf>
    <xf numFmtId="0" fontId="20" fillId="8" borderId="2" xfId="0" applyFont="1" applyFill="1" applyBorder="1" applyAlignment="1">
      <alignment horizontal="center" vertical="justify"/>
    </xf>
    <xf numFmtId="0" fontId="20" fillId="8" borderId="3" xfId="0" applyFont="1" applyFill="1" applyBorder="1" applyAlignment="1">
      <alignment horizontal="center" vertical="justify"/>
    </xf>
    <xf numFmtId="0" fontId="20" fillId="8" borderId="4" xfId="0" applyFont="1" applyFill="1" applyBorder="1" applyAlignment="1">
      <alignment horizontal="center" vertical="justify"/>
    </xf>
    <xf numFmtId="0" fontId="6" fillId="3" borderId="5" xfId="0" applyFont="1" applyFill="1" applyBorder="1" applyAlignment="1">
      <alignment horizontal="center" vertical="center"/>
    </xf>
    <xf numFmtId="0" fontId="6" fillId="3" borderId="16" xfId="0" applyFont="1" applyFill="1" applyBorder="1" applyAlignment="1">
      <alignment horizontal="center" vertical="center"/>
    </xf>
    <xf numFmtId="0" fontId="6" fillId="3" borderId="6" xfId="0" applyFont="1" applyFill="1" applyBorder="1" applyAlignment="1">
      <alignment horizontal="center" vertical="center"/>
    </xf>
    <xf numFmtId="0" fontId="6" fillId="3" borderId="7" xfId="0" applyFont="1" applyFill="1" applyBorder="1" applyAlignment="1">
      <alignment horizontal="center" vertical="center"/>
    </xf>
    <xf numFmtId="0" fontId="20" fillId="8" borderId="5" xfId="0" applyFont="1" applyFill="1" applyBorder="1" applyAlignment="1">
      <alignment horizontal="center" vertical="center"/>
    </xf>
    <xf numFmtId="0" fontId="20" fillId="8" borderId="16" xfId="0" applyFont="1" applyFill="1" applyBorder="1" applyAlignment="1">
      <alignment horizontal="center" vertical="center"/>
    </xf>
    <xf numFmtId="0" fontId="20" fillId="8" borderId="6" xfId="0" applyFont="1" applyFill="1" applyBorder="1" applyAlignment="1">
      <alignment horizontal="center" vertical="center"/>
    </xf>
    <xf numFmtId="0" fontId="0" fillId="0" borderId="24" xfId="0" applyFont="1" applyBorder="1" applyAlignment="1">
      <alignment horizontal="center" vertical="center"/>
    </xf>
    <xf numFmtId="0" fontId="0" fillId="0" borderId="1" xfId="0" applyFont="1" applyBorder="1" applyAlignment="1">
      <alignment horizontal="center" vertical="center"/>
    </xf>
    <xf numFmtId="0" fontId="0" fillId="0" borderId="25" xfId="0" applyFont="1" applyBorder="1" applyAlignment="1">
      <alignment horizontal="center" vertical="center"/>
    </xf>
    <xf numFmtId="0" fontId="20" fillId="8" borderId="5" xfId="0" applyFont="1" applyFill="1" applyBorder="1" applyAlignment="1">
      <alignment horizontal="center" vertical="center" wrapText="1"/>
    </xf>
    <xf numFmtId="0" fontId="20" fillId="8" borderId="16" xfId="0" applyFont="1" applyFill="1" applyBorder="1" applyAlignment="1">
      <alignment horizontal="center" vertical="center" wrapText="1"/>
    </xf>
    <xf numFmtId="0" fontId="20" fillId="8" borderId="6" xfId="0" applyFont="1" applyFill="1" applyBorder="1" applyAlignment="1">
      <alignment horizontal="center" vertical="center" wrapText="1"/>
    </xf>
    <xf numFmtId="0" fontId="6" fillId="3" borderId="2" xfId="0" applyFont="1" applyFill="1" applyBorder="1" applyAlignment="1">
      <alignment horizontal="center" vertical="center"/>
    </xf>
    <xf numFmtId="0" fontId="6" fillId="3" borderId="4" xfId="0" applyFont="1" applyFill="1" applyBorder="1" applyAlignment="1">
      <alignment horizontal="center" vertical="center"/>
    </xf>
    <xf numFmtId="0" fontId="20" fillId="8" borderId="2" xfId="0" applyFont="1" applyFill="1" applyBorder="1" applyAlignment="1">
      <alignment horizontal="center"/>
    </xf>
    <xf numFmtId="0" fontId="20" fillId="8" borderId="3" xfId="0" applyFont="1" applyFill="1" applyBorder="1" applyAlignment="1">
      <alignment horizontal="center"/>
    </xf>
    <xf numFmtId="0" fontId="20" fillId="8" borderId="4" xfId="0" applyFont="1" applyFill="1" applyBorder="1" applyAlignment="1">
      <alignment horizontal="center"/>
    </xf>
    <xf numFmtId="0" fontId="25" fillId="2" borderId="0" xfId="0" applyFont="1" applyFill="1" applyAlignment="1">
      <alignment horizontal="center"/>
    </xf>
    <xf numFmtId="0" fontId="6" fillId="0" borderId="0" xfId="0" applyFont="1" applyAlignment="1">
      <alignment horizontal="left"/>
    </xf>
    <xf numFmtId="49" fontId="20" fillId="0" borderId="46" xfId="0" applyNumberFormat="1" applyFont="1" applyBorder="1" applyAlignment="1">
      <alignment horizontal="justify" vertical="center"/>
    </xf>
    <xf numFmtId="49" fontId="20" fillId="0" borderId="47" xfId="0" applyNumberFormat="1" applyFont="1" applyBorder="1" applyAlignment="1">
      <alignment horizontal="justify" vertical="center"/>
    </xf>
    <xf numFmtId="49" fontId="20" fillId="0" borderId="48" xfId="0" applyNumberFormat="1" applyFont="1" applyBorder="1" applyAlignment="1">
      <alignment horizontal="justify" vertical="center"/>
    </xf>
    <xf numFmtId="0" fontId="6" fillId="10" borderId="45" xfId="0" applyFont="1" applyFill="1" applyBorder="1" applyAlignment="1">
      <alignment horizontal="center"/>
    </xf>
    <xf numFmtId="0" fontId="6" fillId="10" borderId="49" xfId="0" applyFont="1" applyFill="1" applyBorder="1" applyAlignment="1">
      <alignment horizontal="center"/>
    </xf>
    <xf numFmtId="0" fontId="6" fillId="10" borderId="50" xfId="0" applyFont="1" applyFill="1" applyBorder="1" applyAlignment="1">
      <alignment horizontal="center"/>
    </xf>
    <xf numFmtId="49" fontId="20" fillId="0" borderId="51" xfId="0" applyNumberFormat="1" applyFont="1" applyBorder="1" applyAlignment="1">
      <alignment horizontal="justify" vertical="justify"/>
    </xf>
    <xf numFmtId="49" fontId="20" fillId="0" borderId="52" xfId="0" applyNumberFormat="1" applyFont="1" applyBorder="1" applyAlignment="1">
      <alignment horizontal="justify" vertical="justify"/>
    </xf>
    <xf numFmtId="49" fontId="20" fillId="0" borderId="53" xfId="0" applyNumberFormat="1" applyFont="1" applyBorder="1" applyAlignment="1">
      <alignment horizontal="justify" vertical="justify"/>
    </xf>
    <xf numFmtId="49" fontId="20" fillId="0" borderId="54" xfId="0" applyNumberFormat="1" applyFont="1" applyBorder="1" applyAlignment="1">
      <alignment horizontal="justify" vertical="justify"/>
    </xf>
    <xf numFmtId="49" fontId="20" fillId="0" borderId="42" xfId="0" applyNumberFormat="1" applyFont="1" applyBorder="1" applyAlignment="1">
      <alignment horizontal="justify" vertical="justify"/>
    </xf>
    <xf numFmtId="49" fontId="20" fillId="0" borderId="55" xfId="0" applyNumberFormat="1" applyFont="1" applyBorder="1" applyAlignment="1">
      <alignment horizontal="justify" vertical="justify"/>
    </xf>
    <xf numFmtId="49" fontId="20" fillId="0" borderId="56" xfId="0" applyNumberFormat="1" applyFont="1" applyBorder="1" applyAlignment="1">
      <alignment horizontal="justify" vertical="justify"/>
    </xf>
    <xf numFmtId="49" fontId="20" fillId="0" borderId="57" xfId="0" applyNumberFormat="1" applyFont="1" applyBorder="1" applyAlignment="1">
      <alignment horizontal="justify" vertical="justify"/>
    </xf>
    <xf numFmtId="49" fontId="20" fillId="0" borderId="58" xfId="0" applyNumberFormat="1" applyFont="1" applyBorder="1" applyAlignment="1">
      <alignment horizontal="justify" vertical="justify"/>
    </xf>
    <xf numFmtId="0" fontId="6" fillId="10" borderId="7" xfId="0" applyFont="1" applyFill="1" applyBorder="1" applyAlignment="1">
      <alignment horizontal="center" vertical="center" wrapText="1"/>
    </xf>
    <xf numFmtId="0" fontId="6" fillId="10" borderId="7" xfId="0" applyFont="1" applyFill="1" applyBorder="1" applyAlignment="1">
      <alignment horizontal="center"/>
    </xf>
    <xf numFmtId="0" fontId="6" fillId="10" borderId="2" xfId="0" applyFont="1" applyFill="1" applyBorder="1" applyAlignment="1">
      <alignment horizontal="center"/>
    </xf>
    <xf numFmtId="0" fontId="6" fillId="10" borderId="3" xfId="0" applyFont="1" applyFill="1" applyBorder="1" applyAlignment="1">
      <alignment horizontal="center"/>
    </xf>
    <xf numFmtId="0" fontId="6" fillId="10" borderId="4" xfId="0" applyFont="1" applyFill="1" applyBorder="1" applyAlignment="1">
      <alignment horizontal="center"/>
    </xf>
    <xf numFmtId="0" fontId="6" fillId="10" borderId="23" xfId="0" applyFont="1" applyFill="1" applyBorder="1" applyAlignment="1">
      <alignment horizontal="center" vertical="center" wrapText="1"/>
    </xf>
    <xf numFmtId="0" fontId="6" fillId="10" borderId="24" xfId="0" applyFont="1" applyFill="1" applyBorder="1" applyAlignment="1">
      <alignment horizontal="center" vertical="center" wrapText="1"/>
    </xf>
    <xf numFmtId="49" fontId="20" fillId="3" borderId="5" xfId="0" applyNumberFormat="1" applyFont="1" applyFill="1" applyBorder="1" applyAlignment="1">
      <alignment horizontal="center" vertical="center" wrapText="1"/>
    </xf>
    <xf numFmtId="0" fontId="0" fillId="0" borderId="6" xfId="0" applyFont="1" applyBorder="1" applyAlignment="1">
      <alignment horizontal="center" vertical="center" wrapText="1"/>
    </xf>
    <xf numFmtId="49" fontId="6" fillId="5" borderId="23" xfId="0" applyNumberFormat="1" applyFont="1" applyFill="1" applyBorder="1" applyAlignment="1">
      <alignment horizontal="center" vertical="center" wrapText="1"/>
    </xf>
    <xf numFmtId="49" fontId="6" fillId="5" borderId="24" xfId="0" applyNumberFormat="1" applyFont="1" applyFill="1" applyBorder="1" applyAlignment="1">
      <alignment horizontal="center" vertical="center" wrapText="1"/>
    </xf>
    <xf numFmtId="49" fontId="20" fillId="5" borderId="7" xfId="0" applyNumberFormat="1" applyFont="1" applyFill="1" applyBorder="1" applyAlignment="1">
      <alignment horizontal="center" vertical="center" wrapText="1"/>
    </xf>
    <xf numFmtId="0" fontId="0" fillId="0" borderId="7" xfId="0" applyFont="1" applyBorder="1" applyAlignment="1">
      <alignment horizontal="center" vertical="center" wrapText="1"/>
    </xf>
    <xf numFmtId="49" fontId="20" fillId="5" borderId="5" xfId="0" applyNumberFormat="1" applyFont="1" applyFill="1" applyBorder="1" applyAlignment="1">
      <alignment horizontal="center" vertical="center" wrapText="1"/>
    </xf>
    <xf numFmtId="49" fontId="20" fillId="3" borderId="7" xfId="0" applyNumberFormat="1" applyFont="1" applyFill="1" applyBorder="1" applyAlignment="1">
      <alignment horizontal="center" vertical="center" wrapText="1"/>
    </xf>
    <xf numFmtId="0" fontId="20" fillId="3" borderId="7" xfId="0" applyNumberFormat="1" applyFont="1" applyFill="1" applyBorder="1" applyAlignment="1">
      <alignment horizontal="center" vertical="center" wrapText="1"/>
    </xf>
    <xf numFmtId="0" fontId="20" fillId="3" borderId="5" xfId="0" applyNumberFormat="1" applyFont="1" applyFill="1" applyBorder="1" applyAlignment="1">
      <alignment horizontal="center" vertical="center" wrapText="1"/>
    </xf>
    <xf numFmtId="0" fontId="6" fillId="5" borderId="2" xfId="0" applyFont="1" applyFill="1" applyBorder="1" applyAlignment="1">
      <alignment horizontal="center"/>
    </xf>
    <xf numFmtId="0" fontId="6" fillId="5" borderId="3" xfId="0" applyFont="1" applyFill="1" applyBorder="1" applyAlignment="1">
      <alignment horizontal="center"/>
    </xf>
    <xf numFmtId="0" fontId="6" fillId="5" borderId="4" xfId="0" applyFont="1" applyFill="1" applyBorder="1" applyAlignment="1">
      <alignment horizontal="center"/>
    </xf>
    <xf numFmtId="0" fontId="6" fillId="5" borderId="24" xfId="0" applyFont="1" applyFill="1" applyBorder="1" applyAlignment="1">
      <alignment horizontal="center"/>
    </xf>
    <xf numFmtId="0" fontId="6" fillId="5" borderId="1" xfId="0" applyFont="1" applyFill="1" applyBorder="1" applyAlignment="1">
      <alignment horizontal="center"/>
    </xf>
    <xf numFmtId="0" fontId="6" fillId="5" borderId="25" xfId="0" applyFont="1" applyFill="1" applyBorder="1" applyAlignment="1">
      <alignment horizontal="center"/>
    </xf>
    <xf numFmtId="49" fontId="20" fillId="5" borderId="6" xfId="0" applyNumberFormat="1" applyFont="1" applyFill="1" applyBorder="1" applyAlignment="1">
      <alignment horizontal="center" vertical="center" wrapText="1"/>
    </xf>
    <xf numFmtId="49" fontId="6" fillId="5" borderId="5" xfId="0" applyNumberFormat="1" applyFont="1" applyFill="1" applyBorder="1" applyAlignment="1">
      <alignment horizontal="center" vertical="center" wrapText="1"/>
    </xf>
    <xf numFmtId="49" fontId="6" fillId="5" borderId="6" xfId="0" applyNumberFormat="1" applyFont="1" applyFill="1" applyBorder="1" applyAlignment="1">
      <alignment horizontal="center" vertical="center" wrapText="1"/>
    </xf>
    <xf numFmtId="49" fontId="20" fillId="6" borderId="5" xfId="0" applyNumberFormat="1" applyFont="1" applyFill="1" applyBorder="1" applyAlignment="1">
      <alignment horizontal="center" vertical="center" wrapText="1"/>
    </xf>
    <xf numFmtId="49" fontId="20" fillId="6" borderId="6" xfId="0" applyNumberFormat="1" applyFont="1" applyFill="1" applyBorder="1" applyAlignment="1">
      <alignment horizontal="center" vertical="center" wrapText="1"/>
    </xf>
    <xf numFmtId="49" fontId="20" fillId="6" borderId="7" xfId="0" applyNumberFormat="1" applyFont="1" applyFill="1" applyBorder="1" applyAlignment="1">
      <alignment horizontal="center" vertical="center" wrapText="1"/>
    </xf>
    <xf numFmtId="0" fontId="6" fillId="6" borderId="2" xfId="0" applyFont="1" applyFill="1" applyBorder="1" applyAlignment="1">
      <alignment horizontal="center" vertical="center"/>
    </xf>
    <xf numFmtId="0" fontId="6" fillId="6" borderId="3" xfId="0" applyFont="1" applyFill="1" applyBorder="1" applyAlignment="1">
      <alignment horizontal="center" vertical="center"/>
    </xf>
    <xf numFmtId="0" fontId="6" fillId="6" borderId="4" xfId="0" applyFont="1" applyFill="1" applyBorder="1" applyAlignment="1">
      <alignment horizontal="center" vertical="center"/>
    </xf>
    <xf numFmtId="0" fontId="6" fillId="6" borderId="2" xfId="0" applyFont="1" applyFill="1" applyBorder="1" applyAlignment="1">
      <alignment horizontal="center" wrapText="1"/>
    </xf>
    <xf numFmtId="0" fontId="6" fillId="6" borderId="3" xfId="0" applyFont="1" applyFill="1" applyBorder="1" applyAlignment="1">
      <alignment horizontal="center" wrapText="1"/>
    </xf>
    <xf numFmtId="0" fontId="6" fillId="6" borderId="4" xfId="0" applyFont="1" applyFill="1" applyBorder="1" applyAlignment="1">
      <alignment horizontal="center" wrapText="1"/>
    </xf>
    <xf numFmtId="0" fontId="6" fillId="12" borderId="23" xfId="0" applyFont="1" applyFill="1" applyBorder="1" applyAlignment="1">
      <alignment horizontal="center" vertical="center"/>
    </xf>
    <xf numFmtId="0" fontId="6" fillId="12" borderId="15" xfId="0" applyFont="1" applyFill="1" applyBorder="1" applyAlignment="1">
      <alignment horizontal="center" vertical="center"/>
    </xf>
    <xf numFmtId="0" fontId="6" fillId="12" borderId="14" xfId="0" applyFont="1" applyFill="1" applyBorder="1" applyAlignment="1">
      <alignment horizontal="center" vertical="center"/>
    </xf>
    <xf numFmtId="0" fontId="6" fillId="12" borderId="24" xfId="0" applyFont="1" applyFill="1" applyBorder="1" applyAlignment="1">
      <alignment horizontal="center" vertical="center"/>
    </xf>
    <xf numFmtId="0" fontId="6" fillId="12" borderId="1" xfId="0" applyFont="1" applyFill="1" applyBorder="1" applyAlignment="1">
      <alignment horizontal="center" vertical="center"/>
    </xf>
    <xf numFmtId="0" fontId="6" fillId="12" borderId="25" xfId="0" applyFont="1" applyFill="1" applyBorder="1" applyAlignment="1">
      <alignment horizontal="center" vertical="center"/>
    </xf>
    <xf numFmtId="49" fontId="20" fillId="6" borderId="14" xfId="0" applyNumberFormat="1" applyFont="1" applyFill="1" applyBorder="1" applyAlignment="1">
      <alignment horizontal="center" vertical="center" wrapText="1"/>
    </xf>
    <xf numFmtId="49" fontId="20" fillId="6" borderId="25" xfId="0" applyNumberFormat="1" applyFont="1" applyFill="1" applyBorder="1" applyAlignment="1">
      <alignment horizontal="center" vertical="center" wrapText="1"/>
    </xf>
    <xf numFmtId="0" fontId="20" fillId="10" borderId="23" xfId="0" applyFont="1" applyFill="1" applyBorder="1" applyAlignment="1">
      <alignment horizontal="center" vertical="center"/>
    </xf>
    <xf numFmtId="0" fontId="20" fillId="10" borderId="14" xfId="0" applyFont="1" applyFill="1" applyBorder="1" applyAlignment="1">
      <alignment horizontal="center" vertical="center"/>
    </xf>
    <xf numFmtId="0" fontId="6" fillId="10" borderId="2" xfId="0" applyFont="1" applyFill="1" applyBorder="1" applyAlignment="1">
      <alignment horizontal="center" vertical="center"/>
    </xf>
    <xf numFmtId="0" fontId="6" fillId="10" borderId="3" xfId="0" applyFont="1" applyFill="1" applyBorder="1" applyAlignment="1">
      <alignment horizontal="center" vertical="center"/>
    </xf>
    <xf numFmtId="0" fontId="6" fillId="10" borderId="4" xfId="0" applyFont="1" applyFill="1" applyBorder="1" applyAlignment="1">
      <alignment horizontal="center" vertical="center"/>
    </xf>
    <xf numFmtId="0" fontId="20" fillId="10" borderId="2" xfId="0" applyFont="1" applyFill="1" applyBorder="1" applyAlignment="1">
      <alignment horizontal="center" vertical="center"/>
    </xf>
    <xf numFmtId="0" fontId="20" fillId="10" borderId="4" xfId="0" applyFont="1" applyFill="1" applyBorder="1" applyAlignment="1">
      <alignment horizontal="center" vertical="center"/>
    </xf>
    <xf numFmtId="0" fontId="6" fillId="12" borderId="2" xfId="0" applyFont="1" applyFill="1" applyBorder="1" applyAlignment="1">
      <alignment horizontal="center" vertical="center"/>
    </xf>
    <xf numFmtId="0" fontId="6" fillId="12" borderId="4" xfId="0" applyFont="1" applyFill="1" applyBorder="1" applyAlignment="1">
      <alignment horizontal="center" vertical="center"/>
    </xf>
    <xf numFmtId="0" fontId="6" fillId="12" borderId="3" xfId="0" applyFont="1" applyFill="1" applyBorder="1" applyAlignment="1">
      <alignment horizontal="center" vertical="center"/>
    </xf>
    <xf numFmtId="0" fontId="6" fillId="12" borderId="7" xfId="0" applyFont="1" applyFill="1" applyBorder="1" applyAlignment="1">
      <alignment horizontal="center" vertical="center"/>
    </xf>
    <xf numFmtId="0" fontId="6" fillId="12" borderId="5" xfId="0" applyFont="1" applyFill="1" applyBorder="1" applyAlignment="1">
      <alignment horizontal="center" vertical="center"/>
    </xf>
    <xf numFmtId="0" fontId="26" fillId="14" borderId="2" xfId="0" applyFont="1" applyFill="1" applyBorder="1" applyAlignment="1">
      <alignment horizontal="center"/>
    </xf>
    <xf numFmtId="0" fontId="26" fillId="14" borderId="3" xfId="0" applyFont="1" applyFill="1" applyBorder="1" applyAlignment="1">
      <alignment horizontal="center"/>
    </xf>
    <xf numFmtId="0" fontId="26" fillId="14" borderId="4" xfId="0" applyFont="1" applyFill="1" applyBorder="1" applyAlignment="1">
      <alignment horizontal="center"/>
    </xf>
    <xf numFmtId="3" fontId="20" fillId="0" borderId="83" xfId="0" applyNumberFormat="1" applyFont="1" applyBorder="1" applyAlignment="1">
      <alignment horizontal="center" vertical="center"/>
    </xf>
    <xf numFmtId="3" fontId="20" fillId="0" borderId="84" xfId="0" applyNumberFormat="1" applyFont="1" applyBorder="1" applyAlignment="1">
      <alignment horizontal="center" vertical="center"/>
    </xf>
    <xf numFmtId="3" fontId="20" fillId="0" borderId="85" xfId="0" applyNumberFormat="1" applyFont="1" applyBorder="1" applyAlignment="1">
      <alignment horizontal="center" vertical="center"/>
    </xf>
    <xf numFmtId="3" fontId="20" fillId="0" borderId="72" xfId="0" applyNumberFormat="1" applyFont="1" applyBorder="1" applyAlignment="1">
      <alignment horizontal="center" vertical="center"/>
    </xf>
    <xf numFmtId="3" fontId="20" fillId="0" borderId="0" xfId="0" applyNumberFormat="1" applyFont="1" applyBorder="1" applyAlignment="1">
      <alignment horizontal="center" vertical="center"/>
    </xf>
    <xf numFmtId="3" fontId="20" fillId="0" borderId="88" xfId="0" applyNumberFormat="1" applyFont="1" applyBorder="1" applyAlignment="1">
      <alignment horizontal="center" vertical="center"/>
    </xf>
    <xf numFmtId="3" fontId="20" fillId="0" borderId="89" xfId="0" applyNumberFormat="1" applyFont="1" applyBorder="1" applyAlignment="1">
      <alignment horizontal="center" vertical="center"/>
    </xf>
    <xf numFmtId="3" fontId="20" fillId="0" borderId="1" xfId="0" applyNumberFormat="1" applyFont="1" applyBorder="1" applyAlignment="1">
      <alignment horizontal="center" vertical="center"/>
    </xf>
    <xf numFmtId="3" fontId="20" fillId="0" borderId="90" xfId="0" applyNumberFormat="1" applyFont="1" applyBorder="1" applyAlignment="1">
      <alignment horizontal="center" vertical="center"/>
    </xf>
    <xf numFmtId="0" fontId="20" fillId="10" borderId="7" xfId="0" applyFont="1" applyFill="1" applyBorder="1" applyAlignment="1">
      <alignment horizontal="justify" vertical="center"/>
    </xf>
    <xf numFmtId="0" fontId="6" fillId="3" borderId="3" xfId="0" applyFont="1" applyFill="1" applyBorder="1" applyAlignment="1">
      <alignment horizontal="center" vertical="center"/>
    </xf>
    <xf numFmtId="0" fontId="20" fillId="6" borderId="5" xfId="0" applyNumberFormat="1" applyFont="1" applyFill="1" applyBorder="1" applyAlignment="1">
      <alignment horizontal="center" vertical="center" wrapText="1"/>
    </xf>
    <xf numFmtId="0" fontId="6" fillId="0" borderId="0" xfId="0" applyFont="1" applyBorder="1" applyAlignment="1">
      <alignment horizontal="left" vertical="center"/>
    </xf>
    <xf numFmtId="0" fontId="20" fillId="6" borderId="7" xfId="0" applyNumberFormat="1" applyFont="1" applyFill="1" applyBorder="1" applyAlignment="1">
      <alignment horizontal="center" vertical="center" wrapText="1"/>
    </xf>
    <xf numFmtId="0" fontId="20" fillId="6" borderId="14" xfId="0" applyNumberFormat="1" applyFont="1" applyFill="1" applyBorder="1" applyAlignment="1">
      <alignment horizontal="center" vertical="center" wrapText="1"/>
    </xf>
    <xf numFmtId="0" fontId="6" fillId="6" borderId="2" xfId="0" applyFont="1" applyFill="1" applyBorder="1" applyAlignment="1">
      <alignment horizontal="center"/>
    </xf>
    <xf numFmtId="0" fontId="6" fillId="6" borderId="3" xfId="0" applyFont="1" applyFill="1" applyBorder="1" applyAlignment="1">
      <alignment horizontal="center"/>
    </xf>
    <xf numFmtId="0" fontId="6" fillId="6" borderId="4" xfId="0" applyFont="1" applyFill="1" applyBorder="1" applyAlignment="1">
      <alignment horizontal="center"/>
    </xf>
    <xf numFmtId="0" fontId="6" fillId="5" borderId="2" xfId="0" applyFont="1" applyFill="1" applyBorder="1" applyAlignment="1">
      <alignment horizontal="center" wrapText="1"/>
    </xf>
    <xf numFmtId="0" fontId="6" fillId="5" borderId="3" xfId="0" applyFont="1" applyFill="1" applyBorder="1" applyAlignment="1">
      <alignment horizontal="center" wrapText="1"/>
    </xf>
    <xf numFmtId="0" fontId="6" fillId="5" borderId="4" xfId="0" applyFont="1" applyFill="1" applyBorder="1" applyAlignment="1">
      <alignment horizontal="center" wrapText="1"/>
    </xf>
    <xf numFmtId="49" fontId="6" fillId="6" borderId="23" xfId="0" applyNumberFormat="1" applyFont="1" applyFill="1" applyBorder="1" applyAlignment="1">
      <alignment horizontal="center" vertical="center" wrapText="1"/>
    </xf>
    <xf numFmtId="49" fontId="6" fillId="6" borderId="24" xfId="0" applyNumberFormat="1" applyFont="1" applyFill="1" applyBorder="1" applyAlignment="1">
      <alignment horizontal="center" vertical="center" wrapText="1"/>
    </xf>
    <xf numFmtId="0" fontId="6" fillId="5" borderId="24" xfId="0" applyFont="1" applyFill="1" applyBorder="1" applyAlignment="1">
      <alignment horizontal="center" wrapText="1"/>
    </xf>
    <xf numFmtId="0" fontId="6" fillId="5" borderId="1" xfId="0" applyFont="1" applyFill="1" applyBorder="1" applyAlignment="1">
      <alignment horizontal="center" wrapText="1"/>
    </xf>
    <xf numFmtId="0" fontId="6" fillId="5" borderId="25" xfId="0" applyFont="1" applyFill="1" applyBorder="1" applyAlignment="1">
      <alignment horizontal="center" wrapText="1"/>
    </xf>
    <xf numFmtId="0" fontId="6" fillId="0" borderId="28" xfId="0" applyFont="1" applyFill="1" applyBorder="1" applyAlignment="1">
      <alignment horizontal="left" vertical="justify"/>
    </xf>
    <xf numFmtId="0" fontId="6" fillId="0" borderId="0" xfId="0" applyFont="1" applyFill="1" applyBorder="1" applyAlignment="1">
      <alignment horizontal="left" vertical="justify"/>
    </xf>
    <xf numFmtId="0" fontId="6" fillId="10" borderId="23" xfId="0" applyFont="1" applyFill="1" applyBorder="1" applyAlignment="1">
      <alignment horizontal="center" vertical="center"/>
    </xf>
    <xf numFmtId="0" fontId="6" fillId="10" borderId="14" xfId="0" applyFont="1" applyFill="1" applyBorder="1" applyAlignment="1">
      <alignment horizontal="center" vertical="center"/>
    </xf>
    <xf numFmtId="0" fontId="6" fillId="10" borderId="7" xfId="0" applyFont="1" applyFill="1" applyBorder="1" applyAlignment="1">
      <alignment horizontal="center" vertical="center"/>
    </xf>
    <xf numFmtId="0" fontId="20" fillId="0" borderId="83" xfId="0" applyFont="1" applyFill="1" applyBorder="1" applyAlignment="1">
      <alignment horizontal="center" vertical="center"/>
    </xf>
    <xf numFmtId="0" fontId="20" fillId="0" borderId="84" xfId="0" applyFont="1" applyFill="1" applyBorder="1" applyAlignment="1">
      <alignment horizontal="center" vertical="center"/>
    </xf>
    <xf numFmtId="0" fontId="20" fillId="0" borderId="85" xfId="0" applyFont="1" applyFill="1" applyBorder="1" applyAlignment="1">
      <alignment horizontal="center" vertical="center"/>
    </xf>
    <xf numFmtId="0" fontId="20" fillId="0" borderId="72" xfId="0" applyFont="1" applyFill="1" applyBorder="1" applyAlignment="1">
      <alignment horizontal="center" vertical="center"/>
    </xf>
    <xf numFmtId="0" fontId="20" fillId="0" borderId="0" xfId="0" applyFont="1" applyFill="1" applyBorder="1" applyAlignment="1">
      <alignment horizontal="center" vertical="center"/>
    </xf>
    <xf numFmtId="0" fontId="20" fillId="0" borderId="88" xfId="0" applyFont="1" applyFill="1" applyBorder="1" applyAlignment="1">
      <alignment horizontal="center" vertical="center"/>
    </xf>
    <xf numFmtId="0" fontId="20" fillId="0" borderId="89" xfId="0" applyFont="1" applyFill="1" applyBorder="1" applyAlignment="1">
      <alignment horizontal="center" vertical="center"/>
    </xf>
    <xf numFmtId="0" fontId="20" fillId="0" borderId="1" xfId="0" applyFont="1" applyFill="1" applyBorder="1" applyAlignment="1">
      <alignment horizontal="center" vertical="center"/>
    </xf>
    <xf numFmtId="0" fontId="20" fillId="0" borderId="90" xfId="0" applyFont="1" applyFill="1" applyBorder="1" applyAlignment="1">
      <alignment horizontal="center" vertical="center"/>
    </xf>
    <xf numFmtId="0" fontId="6" fillId="10" borderId="24" xfId="0" applyFont="1" applyFill="1" applyBorder="1" applyAlignment="1">
      <alignment horizontal="center" vertical="center"/>
    </xf>
    <xf numFmtId="0" fontId="6" fillId="10" borderId="25" xfId="0" applyFont="1" applyFill="1" applyBorder="1" applyAlignment="1">
      <alignment horizontal="center" vertical="center"/>
    </xf>
    <xf numFmtId="0" fontId="20" fillId="0" borderId="83" xfId="0" applyFont="1" applyFill="1" applyBorder="1" applyAlignment="1">
      <alignment horizontal="center"/>
    </xf>
    <xf numFmtId="0" fontId="20" fillId="0" borderId="84" xfId="0" applyFont="1" applyFill="1" applyBorder="1" applyAlignment="1">
      <alignment horizontal="center"/>
    </xf>
    <xf numFmtId="0" fontId="20" fillId="0" borderId="85" xfId="0" applyFont="1" applyFill="1" applyBorder="1" applyAlignment="1">
      <alignment horizontal="center"/>
    </xf>
    <xf numFmtId="0" fontId="20" fillId="0" borderId="86" xfId="0" applyFont="1" applyFill="1" applyBorder="1" applyAlignment="1">
      <alignment horizontal="center"/>
    </xf>
    <xf numFmtId="0" fontId="20" fillId="0" borderId="52" xfId="0" applyFont="1" applyFill="1" applyBorder="1" applyAlignment="1">
      <alignment horizontal="center"/>
    </xf>
    <xf numFmtId="0" fontId="20" fillId="0" borderId="87" xfId="0" applyFont="1" applyFill="1" applyBorder="1" applyAlignment="1">
      <alignment horizontal="center"/>
    </xf>
    <xf numFmtId="0" fontId="20" fillId="10" borderId="3" xfId="0" applyFont="1" applyFill="1" applyBorder="1" applyAlignment="1">
      <alignment horizontal="center" vertical="center"/>
    </xf>
    <xf numFmtId="0" fontId="6" fillId="12" borderId="16" xfId="0" applyFont="1" applyFill="1" applyBorder="1" applyAlignment="1">
      <alignment horizontal="center" vertical="center"/>
    </xf>
    <xf numFmtId="0" fontId="6" fillId="12" borderId="6" xfId="0" applyFont="1" applyFill="1" applyBorder="1" applyAlignment="1">
      <alignment horizontal="center" vertical="center"/>
    </xf>
    <xf numFmtId="3" fontId="20" fillId="0" borderId="20" xfId="0" applyNumberFormat="1" applyFont="1" applyBorder="1" applyAlignment="1">
      <alignment horizontal="center"/>
    </xf>
    <xf numFmtId="3" fontId="20" fillId="0" borderId="21" xfId="0" applyNumberFormat="1" applyFont="1" applyBorder="1" applyAlignment="1">
      <alignment horizontal="center"/>
    </xf>
    <xf numFmtId="0" fontId="6" fillId="0" borderId="0" xfId="0" applyFont="1" applyBorder="1" applyAlignment="1">
      <alignment horizontal="left" wrapText="1"/>
    </xf>
    <xf numFmtId="0" fontId="6" fillId="0" borderId="15" xfId="0" applyFont="1" applyBorder="1" applyAlignment="1">
      <alignment horizontal="justify" vertical="top"/>
    </xf>
    <xf numFmtId="0" fontId="6" fillId="0" borderId="0" xfId="0" applyFont="1" applyBorder="1" applyAlignment="1">
      <alignment horizontal="justify" vertical="top"/>
    </xf>
    <xf numFmtId="0" fontId="26" fillId="14" borderId="7" xfId="0" applyFont="1" applyFill="1" applyBorder="1" applyAlignment="1">
      <alignment horizontal="center" vertical="justify"/>
    </xf>
    <xf numFmtId="0" fontId="26" fillId="14" borderId="23" xfId="0" applyFont="1" applyFill="1" applyBorder="1" applyAlignment="1">
      <alignment horizontal="center" vertical="center"/>
    </xf>
    <xf numFmtId="0" fontId="26" fillId="14" borderId="14" xfId="0" applyFont="1" applyFill="1" applyBorder="1" applyAlignment="1">
      <alignment horizontal="center" vertical="center"/>
    </xf>
    <xf numFmtId="0" fontId="26" fillId="14" borderId="24" xfId="0" applyFont="1" applyFill="1" applyBorder="1" applyAlignment="1">
      <alignment horizontal="center" vertical="center"/>
    </xf>
    <xf numFmtId="0" fontId="26" fillId="14" borderId="25" xfId="0" applyFont="1" applyFill="1" applyBorder="1" applyAlignment="1">
      <alignment horizontal="center" vertical="center"/>
    </xf>
    <xf numFmtId="0" fontId="6" fillId="0" borderId="0" xfId="0" applyFont="1" applyBorder="1" applyAlignment="1">
      <alignment horizontal="justify" vertical="center" wrapText="1"/>
    </xf>
    <xf numFmtId="0" fontId="6" fillId="0" borderId="0" xfId="0" applyFont="1" applyBorder="1" applyAlignment="1">
      <alignment horizontal="left"/>
    </xf>
    <xf numFmtId="0" fontId="20" fillId="6" borderId="2" xfId="0" applyFont="1" applyFill="1" applyBorder="1" applyAlignment="1">
      <alignment horizontal="center" vertical="center"/>
    </xf>
    <xf numFmtId="0" fontId="20" fillId="6" borderId="4" xfId="0" applyFont="1" applyFill="1" applyBorder="1" applyAlignment="1">
      <alignment horizontal="center" vertical="center"/>
    </xf>
    <xf numFmtId="0" fontId="20" fillId="6" borderId="7" xfId="0" applyFont="1" applyFill="1" applyBorder="1" applyAlignment="1">
      <alignment horizontal="center"/>
    </xf>
    <xf numFmtId="0" fontId="20" fillId="6" borderId="23" xfId="0" applyFont="1" applyFill="1" applyBorder="1" applyAlignment="1">
      <alignment horizontal="center" vertical="center"/>
    </xf>
    <xf numFmtId="0" fontId="20" fillId="6" borderId="14" xfId="0" applyFont="1" applyFill="1" applyBorder="1" applyAlignment="1">
      <alignment horizontal="center" vertical="center"/>
    </xf>
    <xf numFmtId="0" fontId="20" fillId="6" borderId="24" xfId="0" applyFont="1" applyFill="1" applyBorder="1" applyAlignment="1">
      <alignment horizontal="center" vertical="center"/>
    </xf>
    <xf numFmtId="0" fontId="20" fillId="6" borderId="25" xfId="0" applyFont="1" applyFill="1" applyBorder="1" applyAlignment="1">
      <alignment horizontal="center" vertical="center"/>
    </xf>
    <xf numFmtId="0" fontId="20" fillId="3" borderId="23" xfId="0" applyFont="1" applyFill="1" applyBorder="1" applyAlignment="1">
      <alignment horizontal="center" vertical="center"/>
    </xf>
    <xf numFmtId="0" fontId="20" fillId="3" borderId="14" xfId="0" applyFont="1" applyFill="1" applyBorder="1" applyAlignment="1">
      <alignment horizontal="center" vertical="center"/>
    </xf>
    <xf numFmtId="0" fontId="20" fillId="3" borderId="24" xfId="0" applyFont="1" applyFill="1" applyBorder="1" applyAlignment="1">
      <alignment horizontal="center" vertical="center"/>
    </xf>
    <xf numFmtId="0" fontId="20" fillId="3" borderId="25" xfId="0" applyFont="1" applyFill="1" applyBorder="1" applyAlignment="1">
      <alignment horizontal="center" vertical="center"/>
    </xf>
    <xf numFmtId="3" fontId="20" fillId="0" borderId="9" xfId="0" applyNumberFormat="1" applyFont="1" applyBorder="1" applyAlignment="1">
      <alignment horizontal="center"/>
    </xf>
    <xf numFmtId="3" fontId="20" fillId="0" borderId="10" xfId="0" applyNumberFormat="1" applyFont="1" applyBorder="1" applyAlignment="1">
      <alignment horizontal="center"/>
    </xf>
    <xf numFmtId="0" fontId="20" fillId="3" borderId="2" xfId="0" applyFont="1" applyFill="1" applyBorder="1" applyAlignment="1">
      <alignment horizontal="center"/>
    </xf>
    <xf numFmtId="0" fontId="20" fillId="3" borderId="3" xfId="0" applyFont="1" applyFill="1" applyBorder="1" applyAlignment="1">
      <alignment horizontal="center"/>
    </xf>
    <xf numFmtId="0" fontId="20" fillId="3" borderId="4" xfId="0" applyFont="1" applyFill="1" applyBorder="1" applyAlignment="1">
      <alignment horizontal="center"/>
    </xf>
    <xf numFmtId="0" fontId="6" fillId="13" borderId="23" xfId="0" applyFont="1" applyFill="1" applyBorder="1" applyAlignment="1">
      <alignment horizontal="center" vertical="center"/>
    </xf>
    <xf numFmtId="0" fontId="6" fillId="13" borderId="14" xfId="0" applyFont="1" applyFill="1" applyBorder="1" applyAlignment="1">
      <alignment horizontal="center" vertical="center"/>
    </xf>
    <xf numFmtId="0" fontId="6" fillId="13" borderId="24" xfId="0" applyFont="1" applyFill="1" applyBorder="1" applyAlignment="1">
      <alignment horizontal="center" vertical="center"/>
    </xf>
    <xf numFmtId="0" fontId="6" fillId="13" borderId="25" xfId="0" applyFont="1" applyFill="1" applyBorder="1" applyAlignment="1">
      <alignment horizontal="center" vertical="center"/>
    </xf>
    <xf numFmtId="0" fontId="6" fillId="13" borderId="2" xfId="0" applyFont="1" applyFill="1" applyBorder="1" applyAlignment="1">
      <alignment horizontal="center" vertical="center"/>
    </xf>
    <xf numFmtId="0" fontId="6" fillId="13" borderId="3" xfId="0" applyFont="1" applyFill="1" applyBorder="1" applyAlignment="1">
      <alignment horizontal="center" vertical="center"/>
    </xf>
    <xf numFmtId="0" fontId="6" fillId="13" borderId="4" xfId="0" applyFont="1" applyFill="1" applyBorder="1" applyAlignment="1">
      <alignment horizontal="center" vertical="center"/>
    </xf>
    <xf numFmtId="0" fontId="20" fillId="3" borderId="24" xfId="0" applyFont="1" applyFill="1" applyBorder="1" applyAlignment="1">
      <alignment horizontal="center"/>
    </xf>
    <xf numFmtId="0" fontId="20" fillId="3" borderId="1" xfId="0" applyFont="1" applyFill="1" applyBorder="1" applyAlignment="1">
      <alignment horizontal="center"/>
    </xf>
    <xf numFmtId="0" fontId="20" fillId="3" borderId="25" xfId="0" applyFont="1" applyFill="1" applyBorder="1" applyAlignment="1">
      <alignment horizontal="center"/>
    </xf>
    <xf numFmtId="0" fontId="20" fillId="16" borderId="23" xfId="0" applyFont="1" applyFill="1" applyBorder="1" applyAlignment="1">
      <alignment horizontal="center" vertical="center"/>
    </xf>
    <xf numFmtId="0" fontId="20" fillId="16" borderId="14" xfId="0" applyFont="1" applyFill="1" applyBorder="1" applyAlignment="1">
      <alignment horizontal="center" vertical="center"/>
    </xf>
    <xf numFmtId="0" fontId="20" fillId="16" borderId="24" xfId="0" applyFont="1" applyFill="1" applyBorder="1" applyAlignment="1">
      <alignment horizontal="center" vertical="center"/>
    </xf>
    <xf numFmtId="0" fontId="20" fillId="16" borderId="25" xfId="0" applyFont="1" applyFill="1" applyBorder="1" applyAlignment="1">
      <alignment horizontal="center" vertical="center"/>
    </xf>
    <xf numFmtId="0" fontId="20" fillId="3" borderId="28" xfId="0" applyFont="1" applyFill="1" applyBorder="1" applyAlignment="1">
      <alignment horizontal="center" vertical="center"/>
    </xf>
    <xf numFmtId="0" fontId="20" fillId="3" borderId="0" xfId="0" applyFont="1" applyFill="1" applyBorder="1" applyAlignment="1">
      <alignment horizontal="center" vertical="center"/>
    </xf>
    <xf numFmtId="0" fontId="20" fillId="3" borderId="34" xfId="0" applyFont="1" applyFill="1" applyBorder="1" applyAlignment="1">
      <alignment horizontal="center" vertical="center"/>
    </xf>
    <xf numFmtId="0" fontId="20" fillId="3" borderId="1" xfId="0" applyFont="1" applyFill="1" applyBorder="1" applyAlignment="1">
      <alignment horizontal="center" vertical="center"/>
    </xf>
    <xf numFmtId="0" fontId="20" fillId="3" borderId="6" xfId="0" applyFont="1" applyFill="1" applyBorder="1" applyAlignment="1">
      <alignment horizontal="center"/>
    </xf>
    <xf numFmtId="0" fontId="20" fillId="3" borderId="7" xfId="0" applyFont="1" applyFill="1" applyBorder="1" applyAlignment="1">
      <alignment horizontal="center"/>
    </xf>
    <xf numFmtId="0" fontId="6" fillId="3" borderId="2" xfId="0" applyFont="1" applyFill="1" applyBorder="1" applyAlignment="1">
      <alignment horizontal="center" vertical="justify"/>
    </xf>
    <xf numFmtId="0" fontId="6" fillId="3" borderId="3" xfId="0" applyFont="1" applyFill="1" applyBorder="1" applyAlignment="1">
      <alignment horizontal="center" vertical="justify"/>
    </xf>
    <xf numFmtId="0" fontId="6" fillId="3" borderId="4" xfId="0" applyFont="1" applyFill="1" applyBorder="1" applyAlignment="1">
      <alignment horizontal="center" vertical="justify"/>
    </xf>
    <xf numFmtId="0" fontId="6" fillId="13" borderId="2" xfId="0" applyFont="1" applyFill="1" applyBorder="1" applyAlignment="1">
      <alignment horizontal="center"/>
    </xf>
    <xf numFmtId="0" fontId="6" fillId="13" borderId="4" xfId="0" applyFont="1" applyFill="1" applyBorder="1" applyAlignment="1">
      <alignment horizontal="center"/>
    </xf>
    <xf numFmtId="0" fontId="6" fillId="13" borderId="7" xfId="0" applyFont="1" applyFill="1" applyBorder="1" applyAlignment="1">
      <alignment horizontal="justify" vertical="justify"/>
    </xf>
    <xf numFmtId="0" fontId="20" fillId="16" borderId="2" xfId="0" applyFont="1" applyFill="1" applyBorder="1" applyAlignment="1">
      <alignment horizontal="center" vertical="center"/>
    </xf>
    <xf numFmtId="0" fontId="20" fillId="16" borderId="4" xfId="0" applyFont="1" applyFill="1" applyBorder="1" applyAlignment="1">
      <alignment horizontal="center" vertical="center"/>
    </xf>
    <xf numFmtId="0" fontId="6" fillId="16" borderId="24" xfId="0" applyFont="1" applyFill="1" applyBorder="1" applyAlignment="1">
      <alignment horizontal="center"/>
    </xf>
    <xf numFmtId="0" fontId="6" fillId="16" borderId="1" xfId="0" applyFont="1" applyFill="1" applyBorder="1" applyAlignment="1">
      <alignment horizontal="center"/>
    </xf>
    <xf numFmtId="0" fontId="6" fillId="13" borderId="5" xfId="0" applyFont="1" applyFill="1" applyBorder="1" applyAlignment="1">
      <alignment horizontal="center" vertical="center"/>
    </xf>
    <xf numFmtId="0" fontId="6" fillId="13" borderId="6" xfId="0" applyFont="1" applyFill="1" applyBorder="1" applyAlignment="1">
      <alignment horizontal="center" vertical="center"/>
    </xf>
    <xf numFmtId="0" fontId="20" fillId="16" borderId="3" xfId="0" applyFont="1" applyFill="1" applyBorder="1" applyAlignment="1">
      <alignment horizontal="center" vertical="center"/>
    </xf>
    <xf numFmtId="0" fontId="6" fillId="0" borderId="0" xfId="0" applyFont="1" applyBorder="1" applyAlignment="1">
      <alignment horizontal="center" vertical="center"/>
    </xf>
    <xf numFmtId="0" fontId="26" fillId="14" borderId="2" xfId="0" applyFont="1" applyFill="1" applyBorder="1" applyAlignment="1">
      <alignment horizontal="center" vertical="center"/>
    </xf>
    <xf numFmtId="0" fontId="26" fillId="14" borderId="4" xfId="0" applyFont="1" applyFill="1" applyBorder="1" applyAlignment="1">
      <alignment horizontal="center" vertical="center"/>
    </xf>
    <xf numFmtId="0" fontId="6" fillId="0" borderId="15" xfId="0" applyFont="1" applyBorder="1" applyAlignment="1">
      <alignment horizontal="left" vertical="center"/>
    </xf>
    <xf numFmtId="0" fontId="20" fillId="7" borderId="23" xfId="0" applyFont="1" applyFill="1" applyBorder="1" applyAlignment="1">
      <alignment horizontal="center" vertical="center"/>
    </xf>
    <xf numFmtId="0" fontId="20" fillId="7" borderId="14" xfId="0" applyFont="1" applyFill="1" applyBorder="1" applyAlignment="1">
      <alignment horizontal="center" vertical="center"/>
    </xf>
    <xf numFmtId="0" fontId="20" fillId="7" borderId="24" xfId="0" applyFont="1" applyFill="1" applyBorder="1" applyAlignment="1">
      <alignment horizontal="center" vertical="center"/>
    </xf>
    <xf numFmtId="0" fontId="20" fillId="7" borderId="25" xfId="0" applyFont="1" applyFill="1" applyBorder="1" applyAlignment="1">
      <alignment horizontal="center" vertical="center"/>
    </xf>
    <xf numFmtId="0" fontId="20" fillId="6" borderId="3" xfId="0" applyFont="1" applyFill="1" applyBorder="1" applyAlignment="1">
      <alignment horizontal="center" vertical="center"/>
    </xf>
    <xf numFmtId="0" fontId="20" fillId="7" borderId="2" xfId="0" applyFont="1" applyFill="1" applyBorder="1" applyAlignment="1">
      <alignment horizontal="center"/>
    </xf>
    <xf numFmtId="0" fontId="20" fillId="7" borderId="4" xfId="0" applyFont="1" applyFill="1" applyBorder="1" applyAlignment="1">
      <alignment horizontal="center"/>
    </xf>
    <xf numFmtId="0" fontId="20" fillId="0" borderId="83" xfId="0" applyFont="1" applyFill="1" applyBorder="1" applyAlignment="1">
      <alignment horizontal="center" vertical="justify"/>
    </xf>
    <xf numFmtId="0" fontId="20" fillId="0" borderId="84" xfId="0" applyFont="1" applyFill="1" applyBorder="1" applyAlignment="1">
      <alignment horizontal="center" vertical="justify"/>
    </xf>
    <xf numFmtId="0" fontId="20" fillId="0" borderId="85" xfId="0" applyFont="1" applyFill="1" applyBorder="1" applyAlignment="1">
      <alignment horizontal="center" vertical="justify"/>
    </xf>
    <xf numFmtId="0" fontId="20" fillId="0" borderId="86" xfId="0" applyFont="1" applyFill="1" applyBorder="1" applyAlignment="1">
      <alignment horizontal="center" vertical="justify"/>
    </xf>
    <xf numFmtId="0" fontId="20" fillId="0" borderId="52" xfId="0" applyFont="1" applyFill="1" applyBorder="1" applyAlignment="1">
      <alignment horizontal="center" vertical="justify"/>
    </xf>
    <xf numFmtId="0" fontId="20" fillId="0" borderId="87" xfId="0" applyFont="1" applyFill="1" applyBorder="1" applyAlignment="1">
      <alignment horizontal="center" vertical="justify"/>
    </xf>
    <xf numFmtId="0" fontId="6" fillId="7" borderId="5" xfId="0" applyFont="1" applyFill="1" applyBorder="1" applyAlignment="1">
      <alignment horizontal="justify" vertical="justify"/>
    </xf>
    <xf numFmtId="0" fontId="6" fillId="7" borderId="16" xfId="0" applyFont="1" applyFill="1" applyBorder="1" applyAlignment="1">
      <alignment horizontal="justify" vertical="justify"/>
    </xf>
    <xf numFmtId="0" fontId="20" fillId="7" borderId="3" xfId="0" applyFont="1" applyFill="1" applyBorder="1" applyAlignment="1">
      <alignment horizontal="center"/>
    </xf>
    <xf numFmtId="0" fontId="20" fillId="16" borderId="7" xfId="0" applyFont="1" applyFill="1" applyBorder="1" applyAlignment="1">
      <alignment horizontal="center" vertical="center"/>
    </xf>
    <xf numFmtId="0" fontId="3" fillId="12" borderId="2" xfId="0" applyFont="1" applyFill="1" applyBorder="1" applyAlignment="1">
      <alignment horizontal="center" vertical="center"/>
    </xf>
    <xf numFmtId="0" fontId="3" fillId="12" borderId="3" xfId="0" applyFont="1" applyFill="1" applyBorder="1" applyAlignment="1">
      <alignment horizontal="center" vertical="center"/>
    </xf>
    <xf numFmtId="0" fontId="3" fillId="12" borderId="4" xfId="0" applyFont="1" applyFill="1" applyBorder="1" applyAlignment="1">
      <alignment horizontal="center" vertical="center"/>
    </xf>
    <xf numFmtId="0" fontId="3" fillId="12" borderId="23" xfId="0" applyFont="1" applyFill="1" applyBorder="1" applyAlignment="1">
      <alignment horizontal="center" vertical="center"/>
    </xf>
    <xf numFmtId="0" fontId="3" fillId="12" borderId="14" xfId="0" applyFont="1" applyFill="1" applyBorder="1" applyAlignment="1">
      <alignment horizontal="center" vertical="center"/>
    </xf>
    <xf numFmtId="0" fontId="3" fillId="12" borderId="24" xfId="0" applyFont="1" applyFill="1" applyBorder="1" applyAlignment="1">
      <alignment horizontal="center" vertical="center"/>
    </xf>
    <xf numFmtId="0" fontId="3" fillId="12" borderId="25" xfId="0" applyFont="1" applyFill="1"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xf>
    <xf numFmtId="0" fontId="3" fillId="12" borderId="15" xfId="0" applyFont="1" applyFill="1" applyBorder="1" applyAlignment="1">
      <alignment horizontal="center" vertical="center"/>
    </xf>
    <xf numFmtId="0" fontId="3" fillId="0" borderId="15" xfId="0" applyFont="1" applyBorder="1" applyAlignment="1">
      <alignment horizontal="left" vertical="top" wrapText="1"/>
    </xf>
    <xf numFmtId="0" fontId="3" fillId="0" borderId="15" xfId="0" applyFont="1" applyBorder="1" applyAlignment="1">
      <alignment horizontal="left" vertical="center" wrapText="1"/>
    </xf>
    <xf numFmtId="1" fontId="20" fillId="0" borderId="43" xfId="0" applyNumberFormat="1" applyFont="1" applyBorder="1" applyAlignment="1">
      <alignment horizontal="center" vertical="center"/>
    </xf>
    <xf numFmtId="1" fontId="20" fillId="0" borderId="66" xfId="0" applyNumberFormat="1" applyFont="1" applyBorder="1" applyAlignment="1">
      <alignment horizontal="center" vertical="center"/>
    </xf>
    <xf numFmtId="0" fontId="20" fillId="6" borderId="2" xfId="0" applyFont="1" applyFill="1" applyBorder="1" applyAlignment="1">
      <alignment horizontal="center"/>
    </xf>
    <xf numFmtId="0" fontId="20" fillId="6" borderId="4" xfId="0" applyFont="1" applyFill="1" applyBorder="1" applyAlignment="1">
      <alignment horizontal="center"/>
    </xf>
    <xf numFmtId="0" fontId="6" fillId="6" borderId="7" xfId="0" applyFont="1" applyFill="1" applyBorder="1" applyAlignment="1">
      <alignment horizontal="center" vertical="center"/>
    </xf>
    <xf numFmtId="0" fontId="3" fillId="6" borderId="2" xfId="0" applyFont="1" applyFill="1" applyBorder="1" applyAlignment="1">
      <alignment horizontal="left" vertical="center" wrapText="1"/>
    </xf>
    <xf numFmtId="0" fontId="3" fillId="6" borderId="3" xfId="0" applyFont="1" applyFill="1" applyBorder="1" applyAlignment="1">
      <alignment horizontal="left" vertical="center" wrapText="1"/>
    </xf>
    <xf numFmtId="0" fontId="4" fillId="0" borderId="7" xfId="0" applyFont="1" applyBorder="1" applyAlignment="1">
      <alignment horizontal="left" vertical="center"/>
    </xf>
    <xf numFmtId="0" fontId="3" fillId="6" borderId="2"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4" fillId="0" borderId="39" xfId="0" applyFont="1" applyBorder="1" applyAlignment="1">
      <alignment horizontal="center"/>
    </xf>
    <xf numFmtId="0" fontId="3" fillId="6" borderId="2" xfId="0" applyFont="1" applyFill="1" applyBorder="1" applyAlignment="1">
      <alignment horizontal="center"/>
    </xf>
    <xf numFmtId="0" fontId="3" fillId="6" borderId="3" xfId="0" applyFont="1" applyFill="1" applyBorder="1" applyAlignment="1">
      <alignment horizontal="center"/>
    </xf>
    <xf numFmtId="0" fontId="3" fillId="6" borderId="4" xfId="0" applyFont="1" applyFill="1" applyBorder="1" applyAlignment="1">
      <alignment horizontal="center"/>
    </xf>
    <xf numFmtId="0" fontId="4" fillId="6" borderId="5"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5" xfId="0" applyFont="1" applyFill="1" applyBorder="1" applyAlignment="1">
      <alignment horizontal="center" vertical="center"/>
    </xf>
    <xf numFmtId="0" fontId="4" fillId="6" borderId="1" xfId="0" applyFont="1" applyFill="1" applyBorder="1" applyAlignment="1">
      <alignment horizontal="center" vertical="center"/>
    </xf>
    <xf numFmtId="0" fontId="3" fillId="0" borderId="7" xfId="0" applyFont="1" applyBorder="1" applyAlignment="1">
      <alignment horizontal="center" vertical="center"/>
    </xf>
    <xf numFmtId="49" fontId="3" fillId="6" borderId="8" xfId="0" applyNumberFormat="1" applyFont="1" applyFill="1" applyBorder="1" applyAlignment="1">
      <alignment horizontal="left" vertical="center"/>
    </xf>
    <xf numFmtId="49" fontId="3" fillId="6" borderId="9" xfId="0" applyNumberFormat="1" applyFont="1" applyFill="1" applyBorder="1" applyAlignment="1">
      <alignment horizontal="left" vertical="center"/>
    </xf>
    <xf numFmtId="49" fontId="20" fillId="0" borderId="9" xfId="0" applyNumberFormat="1" applyFont="1" applyBorder="1" applyAlignment="1">
      <alignment horizontal="left" vertical="center"/>
    </xf>
    <xf numFmtId="49" fontId="20" fillId="0" borderId="10" xfId="0" applyNumberFormat="1" applyFont="1" applyBorder="1" applyAlignment="1">
      <alignment horizontal="left" vertical="center"/>
    </xf>
    <xf numFmtId="49" fontId="3" fillId="6" borderId="17" xfId="0" applyNumberFormat="1" applyFont="1" applyFill="1" applyBorder="1" applyAlignment="1">
      <alignment horizontal="left" vertical="center"/>
    </xf>
    <xf numFmtId="49" fontId="3" fillId="6" borderId="18" xfId="0" applyNumberFormat="1" applyFont="1" applyFill="1" applyBorder="1" applyAlignment="1">
      <alignment horizontal="left" vertical="center"/>
    </xf>
    <xf numFmtId="49" fontId="20" fillId="0" borderId="18" xfId="0" applyNumberFormat="1" applyFont="1" applyBorder="1" applyAlignment="1">
      <alignment horizontal="left" vertical="center"/>
    </xf>
    <xf numFmtId="49" fontId="20" fillId="0" borderId="19" xfId="0" applyNumberFormat="1" applyFont="1" applyBorder="1" applyAlignment="1">
      <alignment horizontal="left" vertical="center"/>
    </xf>
    <xf numFmtId="49" fontId="3" fillId="6" borderId="11" xfId="0" applyNumberFormat="1" applyFont="1" applyFill="1" applyBorder="1" applyAlignment="1">
      <alignment horizontal="left" vertical="center"/>
    </xf>
    <xf numFmtId="49" fontId="3" fillId="6" borderId="12" xfId="0" applyNumberFormat="1" applyFont="1" applyFill="1" applyBorder="1" applyAlignment="1">
      <alignment horizontal="left" vertical="center"/>
    </xf>
    <xf numFmtId="49" fontId="20" fillId="0" borderId="12" xfId="0" applyNumberFormat="1" applyFont="1" applyBorder="1" applyAlignment="1">
      <alignment horizontal="left" vertical="center"/>
    </xf>
    <xf numFmtId="49" fontId="20" fillId="0" borderId="13" xfId="0" applyNumberFormat="1" applyFont="1" applyBorder="1" applyAlignment="1">
      <alignment horizontal="left" vertical="center"/>
    </xf>
    <xf numFmtId="0" fontId="3" fillId="6" borderId="7" xfId="0" applyFont="1" applyFill="1" applyBorder="1" applyAlignment="1">
      <alignment horizontal="left" vertical="center"/>
    </xf>
    <xf numFmtId="0" fontId="18" fillId="2" borderId="0" xfId="0" applyFont="1" applyFill="1" applyAlignment="1">
      <alignment horizontal="center"/>
    </xf>
    <xf numFmtId="49" fontId="20" fillId="0" borderId="18" xfId="0" applyNumberFormat="1" applyFont="1" applyBorder="1" applyAlignment="1">
      <alignment horizontal="center" vertical="center"/>
    </xf>
    <xf numFmtId="49" fontId="20" fillId="0" borderId="19" xfId="0" applyNumberFormat="1" applyFont="1" applyBorder="1" applyAlignment="1">
      <alignment horizontal="center" vertical="center"/>
    </xf>
    <xf numFmtId="0" fontId="3" fillId="6" borderId="7" xfId="0" applyFont="1" applyFill="1" applyBorder="1" applyAlignment="1">
      <alignment horizontal="center"/>
    </xf>
    <xf numFmtId="0" fontId="4" fillId="0" borderId="40" xfId="0" applyFont="1" applyBorder="1" applyAlignment="1">
      <alignment horizontal="center"/>
    </xf>
    <xf numFmtId="0" fontId="3" fillId="6" borderId="4" xfId="0" applyFont="1" applyFill="1" applyBorder="1" applyAlignment="1">
      <alignment horizontal="left" vertical="center" wrapText="1"/>
    </xf>
    <xf numFmtId="0" fontId="4" fillId="0" borderId="17" xfId="0" applyNumberFormat="1" applyFont="1" applyBorder="1" applyAlignment="1">
      <alignment horizontal="justify" vertical="center"/>
    </xf>
    <xf numFmtId="49" fontId="4" fillId="0" borderId="18" xfId="0" applyNumberFormat="1" applyFont="1" applyBorder="1" applyAlignment="1">
      <alignment horizontal="justify" vertical="center"/>
    </xf>
    <xf numFmtId="0" fontId="4" fillId="0" borderId="18" xfId="0" applyNumberFormat="1" applyFont="1" applyBorder="1" applyAlignment="1">
      <alignment horizontal="justify" vertical="center"/>
    </xf>
    <xf numFmtId="49" fontId="4" fillId="0" borderId="19" xfId="0" applyNumberFormat="1" applyFont="1" applyBorder="1" applyAlignment="1">
      <alignment horizontal="justify" vertical="center"/>
    </xf>
    <xf numFmtId="0" fontId="3" fillId="6" borderId="64" xfId="0" applyFont="1" applyFill="1" applyBorder="1" applyAlignment="1">
      <alignment horizontal="center"/>
    </xf>
    <xf numFmtId="0" fontId="3" fillId="6" borderId="26" xfId="0" applyFont="1" applyFill="1" applyBorder="1" applyAlignment="1">
      <alignment horizontal="center"/>
    </xf>
    <xf numFmtId="0" fontId="3" fillId="6" borderId="65" xfId="0" applyFont="1" applyFill="1" applyBorder="1" applyAlignment="1">
      <alignment horizontal="center"/>
    </xf>
    <xf numFmtId="0" fontId="4" fillId="0" borderId="8" xfId="0" applyNumberFormat="1" applyFont="1" applyBorder="1" applyAlignment="1">
      <alignment horizontal="justify" vertical="center"/>
    </xf>
    <xf numFmtId="49" fontId="4" fillId="0" borderId="9" xfId="0" applyNumberFormat="1" applyFont="1" applyBorder="1" applyAlignment="1">
      <alignment horizontal="justify" vertical="center"/>
    </xf>
    <xf numFmtId="0" fontId="4" fillId="0" borderId="9" xfId="0" applyNumberFormat="1" applyFont="1" applyBorder="1" applyAlignment="1">
      <alignment horizontal="justify" vertical="center"/>
    </xf>
    <xf numFmtId="49" fontId="4" fillId="0" borderId="10" xfId="0" applyNumberFormat="1" applyFont="1" applyBorder="1" applyAlignment="1">
      <alignment horizontal="justify" vertical="center"/>
    </xf>
    <xf numFmtId="0" fontId="4" fillId="8" borderId="25" xfId="0" applyFont="1" applyFill="1" applyBorder="1" applyAlignment="1">
      <alignment horizontal="center" vertical="center"/>
    </xf>
    <xf numFmtId="0" fontId="3" fillId="8" borderId="5" xfId="0" applyFont="1" applyFill="1" applyBorder="1" applyAlignment="1">
      <alignment horizontal="center" vertical="center"/>
    </xf>
    <xf numFmtId="0" fontId="3" fillId="8" borderId="16" xfId="0" applyFont="1" applyFill="1" applyBorder="1" applyAlignment="1">
      <alignment horizontal="center" vertical="center"/>
    </xf>
    <xf numFmtId="0" fontId="3" fillId="8" borderId="6" xfId="0" applyFont="1" applyFill="1" applyBorder="1" applyAlignment="1">
      <alignment horizontal="center" vertical="center"/>
    </xf>
    <xf numFmtId="0" fontId="4" fillId="0" borderId="11" xfId="0" applyNumberFormat="1" applyFont="1" applyBorder="1" applyAlignment="1">
      <alignment horizontal="justify" vertical="center"/>
    </xf>
    <xf numFmtId="49" fontId="4" fillId="0" borderId="12" xfId="0" applyNumberFormat="1" applyFont="1" applyBorder="1" applyAlignment="1">
      <alignment horizontal="justify" vertical="center"/>
    </xf>
    <xf numFmtId="0" fontId="4" fillId="0" borderId="12" xfId="0" applyNumberFormat="1" applyFont="1" applyBorder="1" applyAlignment="1">
      <alignment horizontal="justify" vertical="center"/>
    </xf>
    <xf numFmtId="49" fontId="4" fillId="0" borderId="13" xfId="0" applyNumberFormat="1" applyFont="1" applyBorder="1" applyAlignment="1">
      <alignment horizontal="justify" vertical="center"/>
    </xf>
    <xf numFmtId="0" fontId="2" fillId="6" borderId="7" xfId="0" applyFont="1" applyFill="1" applyBorder="1" applyAlignment="1">
      <alignment horizontal="center" vertical="center"/>
    </xf>
    <xf numFmtId="0" fontId="2" fillId="6" borderId="2" xfId="0" applyFont="1" applyFill="1" applyBorder="1" applyAlignment="1">
      <alignment horizontal="center"/>
    </xf>
    <xf numFmtId="0" fontId="2" fillId="6" borderId="4" xfId="0" applyFont="1" applyFill="1" applyBorder="1" applyAlignment="1">
      <alignment horizontal="center"/>
    </xf>
    <xf numFmtId="0" fontId="20" fillId="6" borderId="3" xfId="0" applyFont="1" applyFill="1" applyBorder="1" applyAlignment="1">
      <alignment horizontal="center"/>
    </xf>
    <xf numFmtId="0" fontId="3" fillId="8" borderId="23" xfId="0" applyFont="1" applyFill="1" applyBorder="1" applyAlignment="1">
      <alignment horizontal="center" vertical="center"/>
    </xf>
    <xf numFmtId="0" fontId="3" fillId="8" borderId="15" xfId="0" applyFont="1" applyFill="1" applyBorder="1" applyAlignment="1">
      <alignment horizontal="center" vertical="center"/>
    </xf>
    <xf numFmtId="0" fontId="3" fillId="8" borderId="14" xfId="0" applyFont="1" applyFill="1" applyBorder="1" applyAlignment="1">
      <alignment horizontal="center" vertical="center"/>
    </xf>
    <xf numFmtId="0" fontId="3" fillId="8" borderId="24" xfId="0" applyFont="1" applyFill="1" applyBorder="1" applyAlignment="1">
      <alignment horizontal="center" vertical="center"/>
    </xf>
    <xf numFmtId="0" fontId="3" fillId="8" borderId="1" xfId="0" applyFont="1" applyFill="1" applyBorder="1" applyAlignment="1">
      <alignment horizontal="center" vertical="center"/>
    </xf>
    <xf numFmtId="0" fontId="3" fillId="8" borderId="25" xfId="0" applyFont="1" applyFill="1" applyBorder="1" applyAlignment="1">
      <alignment horizontal="center" vertical="center"/>
    </xf>
    <xf numFmtId="0" fontId="20" fillId="0" borderId="12" xfId="0" applyFont="1" applyBorder="1" applyAlignment="1">
      <alignment horizontal="center" vertical="center"/>
    </xf>
    <xf numFmtId="1" fontId="20" fillId="0" borderId="12" xfId="0" applyNumberFormat="1" applyFont="1" applyBorder="1" applyAlignment="1">
      <alignment horizontal="center" vertical="center"/>
    </xf>
    <xf numFmtId="1" fontId="20" fillId="0" borderId="63" xfId="0" applyNumberFormat="1" applyFont="1" applyBorder="1" applyAlignment="1">
      <alignment horizontal="center" vertical="center"/>
    </xf>
    <xf numFmtId="0" fontId="3" fillId="8" borderId="2" xfId="0" applyFont="1" applyFill="1" applyBorder="1" applyAlignment="1">
      <alignment horizontal="center"/>
    </xf>
    <xf numFmtId="0" fontId="3" fillId="8" borderId="3" xfId="0" applyFont="1" applyFill="1" applyBorder="1" applyAlignment="1">
      <alignment horizontal="center"/>
    </xf>
    <xf numFmtId="0" fontId="3" fillId="8" borderId="4" xfId="0" applyFont="1" applyFill="1" applyBorder="1" applyAlignment="1">
      <alignment horizontal="center"/>
    </xf>
    <xf numFmtId="0" fontId="3" fillId="8" borderId="7" xfId="0" applyFont="1" applyFill="1" applyBorder="1" applyAlignment="1">
      <alignment horizontal="justify" vertical="center"/>
    </xf>
    <xf numFmtId="0" fontId="6" fillId="0" borderId="0" xfId="0" applyFont="1" applyAlignment="1">
      <alignment horizontal="justify" vertical="center" wrapText="1"/>
    </xf>
    <xf numFmtId="0" fontId="6" fillId="0" borderId="0" xfId="0" applyFont="1" applyAlignment="1">
      <alignment horizontal="justify" wrapText="1"/>
    </xf>
    <xf numFmtId="0" fontId="3" fillId="0" borderId="0" xfId="0" applyFont="1" applyAlignment="1">
      <alignment horizontal="justify" wrapText="1"/>
    </xf>
    <xf numFmtId="0" fontId="4" fillId="6" borderId="2" xfId="0" applyFont="1" applyFill="1" applyBorder="1" applyAlignment="1">
      <alignment horizontal="center"/>
    </xf>
    <xf numFmtId="0" fontId="4" fillId="6" borderId="3" xfId="0" applyFont="1" applyFill="1" applyBorder="1" applyAlignment="1">
      <alignment horizontal="center"/>
    </xf>
    <xf numFmtId="0" fontId="4" fillId="6" borderId="4" xfId="0" applyFont="1" applyFill="1" applyBorder="1" applyAlignment="1">
      <alignment horizontal="center"/>
    </xf>
    <xf numFmtId="0" fontId="3" fillId="0" borderId="0" xfId="0" applyFont="1" applyFill="1" applyBorder="1" applyAlignment="1">
      <alignment horizontal="left" vertical="top"/>
    </xf>
  </cellXfs>
  <cellStyles count="2">
    <cellStyle name="Normal" xfId="0" builtinId="0"/>
    <cellStyle name="Porcentual" xfId="1"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489857</xdr:colOff>
      <xdr:row>0</xdr:row>
      <xdr:rowOff>54428</xdr:rowOff>
    </xdr:from>
    <xdr:to>
      <xdr:col>0</xdr:col>
      <xdr:colOff>2813957</xdr:colOff>
      <xdr:row>4</xdr:row>
      <xdr:rowOff>60778</xdr:rowOff>
    </xdr:to>
    <xdr:pic>
      <xdr:nvPicPr>
        <xdr:cNvPr id="2" name="Picture 20" descr="Logo Pifi"/>
        <xdr:cNvPicPr>
          <a:picLocks noChangeAspect="1" noChangeArrowheads="1"/>
        </xdr:cNvPicPr>
      </xdr:nvPicPr>
      <xdr:blipFill>
        <a:blip xmlns:r="http://schemas.openxmlformats.org/officeDocument/2006/relationships" r:embed="rId1" cstate="print"/>
        <a:srcRect/>
        <a:stretch>
          <a:fillRect/>
        </a:stretch>
      </xdr:blipFill>
      <xdr:spPr bwMode="auto">
        <a:xfrm>
          <a:off x="489857" y="54428"/>
          <a:ext cx="2324100" cy="86360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14</xdr:col>
      <xdr:colOff>457200</xdr:colOff>
      <xdr:row>234</xdr:row>
      <xdr:rowOff>0</xdr:rowOff>
    </xdr:from>
    <xdr:to>
      <xdr:col>17</xdr:col>
      <xdr:colOff>133350</xdr:colOff>
      <xdr:row>234</xdr:row>
      <xdr:rowOff>0</xdr:rowOff>
    </xdr:to>
    <xdr:sp macro="" textlink="">
      <xdr:nvSpPr>
        <xdr:cNvPr id="2" name="Text Box 2"/>
        <xdr:cNvSpPr txBox="1">
          <a:spLocks noChangeArrowheads="1"/>
        </xdr:cNvSpPr>
      </xdr:nvSpPr>
      <xdr:spPr bwMode="auto">
        <a:xfrm>
          <a:off x="11696700" y="22526625"/>
          <a:ext cx="1752600"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14</xdr:col>
      <xdr:colOff>457200</xdr:colOff>
      <xdr:row>234</xdr:row>
      <xdr:rowOff>0</xdr:rowOff>
    </xdr:from>
    <xdr:to>
      <xdr:col>17</xdr:col>
      <xdr:colOff>133350</xdr:colOff>
      <xdr:row>234</xdr:row>
      <xdr:rowOff>0</xdr:rowOff>
    </xdr:to>
    <xdr:sp macro="" textlink="">
      <xdr:nvSpPr>
        <xdr:cNvPr id="3" name="Text Box 3"/>
        <xdr:cNvSpPr txBox="1">
          <a:spLocks noChangeArrowheads="1"/>
        </xdr:cNvSpPr>
      </xdr:nvSpPr>
      <xdr:spPr bwMode="auto">
        <a:xfrm>
          <a:off x="11696700" y="22526625"/>
          <a:ext cx="1752600"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14</xdr:col>
      <xdr:colOff>457200</xdr:colOff>
      <xdr:row>234</xdr:row>
      <xdr:rowOff>0</xdr:rowOff>
    </xdr:from>
    <xdr:to>
      <xdr:col>17</xdr:col>
      <xdr:colOff>133350</xdr:colOff>
      <xdr:row>234</xdr:row>
      <xdr:rowOff>0</xdr:rowOff>
    </xdr:to>
    <xdr:sp macro="" textlink="">
      <xdr:nvSpPr>
        <xdr:cNvPr id="4" name="Text Box 4"/>
        <xdr:cNvSpPr txBox="1">
          <a:spLocks noChangeArrowheads="1"/>
        </xdr:cNvSpPr>
      </xdr:nvSpPr>
      <xdr:spPr bwMode="auto">
        <a:xfrm>
          <a:off x="11696700" y="22526625"/>
          <a:ext cx="1752600"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14</xdr:col>
      <xdr:colOff>457200</xdr:colOff>
      <xdr:row>234</xdr:row>
      <xdr:rowOff>0</xdr:rowOff>
    </xdr:from>
    <xdr:to>
      <xdr:col>17</xdr:col>
      <xdr:colOff>133350</xdr:colOff>
      <xdr:row>234</xdr:row>
      <xdr:rowOff>0</xdr:rowOff>
    </xdr:to>
    <xdr:sp macro="" textlink="">
      <xdr:nvSpPr>
        <xdr:cNvPr id="5" name="Text Box 5"/>
        <xdr:cNvSpPr txBox="1">
          <a:spLocks noChangeArrowheads="1"/>
        </xdr:cNvSpPr>
      </xdr:nvSpPr>
      <xdr:spPr bwMode="auto">
        <a:xfrm>
          <a:off x="11696700" y="22526625"/>
          <a:ext cx="1752600"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14</xdr:col>
      <xdr:colOff>457200</xdr:colOff>
      <xdr:row>234</xdr:row>
      <xdr:rowOff>0</xdr:rowOff>
    </xdr:from>
    <xdr:to>
      <xdr:col>17</xdr:col>
      <xdr:colOff>133350</xdr:colOff>
      <xdr:row>234</xdr:row>
      <xdr:rowOff>0</xdr:rowOff>
    </xdr:to>
    <xdr:sp macro="" textlink="">
      <xdr:nvSpPr>
        <xdr:cNvPr id="6" name="Text Box 6"/>
        <xdr:cNvSpPr txBox="1">
          <a:spLocks noChangeArrowheads="1"/>
        </xdr:cNvSpPr>
      </xdr:nvSpPr>
      <xdr:spPr bwMode="auto">
        <a:xfrm>
          <a:off x="11696700" y="22526625"/>
          <a:ext cx="1752600"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14</xdr:col>
      <xdr:colOff>457200</xdr:colOff>
      <xdr:row>234</xdr:row>
      <xdr:rowOff>0</xdr:rowOff>
    </xdr:from>
    <xdr:to>
      <xdr:col>17</xdr:col>
      <xdr:colOff>133350</xdr:colOff>
      <xdr:row>234</xdr:row>
      <xdr:rowOff>0</xdr:rowOff>
    </xdr:to>
    <xdr:sp macro="" textlink="">
      <xdr:nvSpPr>
        <xdr:cNvPr id="7" name="Text Box 7"/>
        <xdr:cNvSpPr txBox="1">
          <a:spLocks noChangeArrowheads="1"/>
        </xdr:cNvSpPr>
      </xdr:nvSpPr>
      <xdr:spPr bwMode="auto">
        <a:xfrm>
          <a:off x="11696700" y="22526625"/>
          <a:ext cx="1752600"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14</xdr:col>
      <xdr:colOff>457200</xdr:colOff>
      <xdr:row>234</xdr:row>
      <xdr:rowOff>0</xdr:rowOff>
    </xdr:from>
    <xdr:to>
      <xdr:col>17</xdr:col>
      <xdr:colOff>133350</xdr:colOff>
      <xdr:row>234</xdr:row>
      <xdr:rowOff>0</xdr:rowOff>
    </xdr:to>
    <xdr:sp macro="" textlink="">
      <xdr:nvSpPr>
        <xdr:cNvPr id="8" name="Text Box 8"/>
        <xdr:cNvSpPr txBox="1">
          <a:spLocks noChangeArrowheads="1"/>
        </xdr:cNvSpPr>
      </xdr:nvSpPr>
      <xdr:spPr bwMode="auto">
        <a:xfrm>
          <a:off x="11696700" y="22526625"/>
          <a:ext cx="1752600"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14</xdr:col>
      <xdr:colOff>457200</xdr:colOff>
      <xdr:row>234</xdr:row>
      <xdr:rowOff>0</xdr:rowOff>
    </xdr:from>
    <xdr:to>
      <xdr:col>17</xdr:col>
      <xdr:colOff>133350</xdr:colOff>
      <xdr:row>234</xdr:row>
      <xdr:rowOff>0</xdr:rowOff>
    </xdr:to>
    <xdr:sp macro="" textlink="">
      <xdr:nvSpPr>
        <xdr:cNvPr id="9" name="Text Box 9"/>
        <xdr:cNvSpPr txBox="1">
          <a:spLocks noChangeArrowheads="1"/>
        </xdr:cNvSpPr>
      </xdr:nvSpPr>
      <xdr:spPr bwMode="auto">
        <a:xfrm>
          <a:off x="11696700" y="22526625"/>
          <a:ext cx="1752600"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14</xdr:col>
      <xdr:colOff>457200</xdr:colOff>
      <xdr:row>234</xdr:row>
      <xdr:rowOff>0</xdr:rowOff>
    </xdr:from>
    <xdr:to>
      <xdr:col>17</xdr:col>
      <xdr:colOff>133350</xdr:colOff>
      <xdr:row>234</xdr:row>
      <xdr:rowOff>0</xdr:rowOff>
    </xdr:to>
    <xdr:sp macro="" textlink="">
      <xdr:nvSpPr>
        <xdr:cNvPr id="10" name="Text Box 10"/>
        <xdr:cNvSpPr txBox="1">
          <a:spLocks noChangeArrowheads="1"/>
        </xdr:cNvSpPr>
      </xdr:nvSpPr>
      <xdr:spPr bwMode="auto">
        <a:xfrm>
          <a:off x="11696700" y="22526625"/>
          <a:ext cx="1752600"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0</xdr:col>
      <xdr:colOff>142875</xdr:colOff>
      <xdr:row>0</xdr:row>
      <xdr:rowOff>104775</xdr:rowOff>
    </xdr:from>
    <xdr:to>
      <xdr:col>0</xdr:col>
      <xdr:colOff>2466975</xdr:colOff>
      <xdr:row>4</xdr:row>
      <xdr:rowOff>142875</xdr:rowOff>
    </xdr:to>
    <xdr:pic>
      <xdr:nvPicPr>
        <xdr:cNvPr id="20" name="Picture 20" descr="Logo Pifi"/>
        <xdr:cNvPicPr>
          <a:picLocks noChangeAspect="1" noChangeArrowheads="1"/>
        </xdr:cNvPicPr>
      </xdr:nvPicPr>
      <xdr:blipFill>
        <a:blip xmlns:r="http://schemas.openxmlformats.org/officeDocument/2006/relationships" r:embed="rId1" cstate="print"/>
        <a:srcRect/>
        <a:stretch>
          <a:fillRect/>
        </a:stretch>
      </xdr:blipFill>
      <xdr:spPr bwMode="auto">
        <a:xfrm>
          <a:off x="142875" y="104775"/>
          <a:ext cx="2324100" cy="733425"/>
        </a:xfrm>
        <a:prstGeom prst="rect">
          <a:avLst/>
        </a:prstGeom>
        <a:noFill/>
        <a:ln w="9525">
          <a:noFill/>
          <a:miter lim="800000"/>
          <a:headEnd/>
          <a:tailEnd/>
        </a:ln>
      </xdr:spPr>
    </xdr:pic>
    <xdr:clientData/>
  </xdr:twoCellAnchor>
  <xdr:twoCellAnchor>
    <xdr:from>
      <xdr:col>1</xdr:col>
      <xdr:colOff>0</xdr:colOff>
      <xdr:row>217</xdr:row>
      <xdr:rowOff>0</xdr:rowOff>
    </xdr:from>
    <xdr:to>
      <xdr:col>4</xdr:col>
      <xdr:colOff>133350</xdr:colOff>
      <xdr:row>217</xdr:row>
      <xdr:rowOff>0</xdr:rowOff>
    </xdr:to>
    <xdr:sp macro="" textlink="">
      <xdr:nvSpPr>
        <xdr:cNvPr id="21" name="Text Box 22"/>
        <xdr:cNvSpPr txBox="1">
          <a:spLocks noChangeArrowheads="1"/>
        </xdr:cNvSpPr>
      </xdr:nvSpPr>
      <xdr:spPr bwMode="auto">
        <a:xfrm>
          <a:off x="4238625" y="19773900"/>
          <a:ext cx="2066925"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xdr:col>
      <xdr:colOff>0</xdr:colOff>
      <xdr:row>217</xdr:row>
      <xdr:rowOff>0</xdr:rowOff>
    </xdr:from>
    <xdr:to>
      <xdr:col>4</xdr:col>
      <xdr:colOff>133350</xdr:colOff>
      <xdr:row>217</xdr:row>
      <xdr:rowOff>0</xdr:rowOff>
    </xdr:to>
    <xdr:sp macro="" textlink="">
      <xdr:nvSpPr>
        <xdr:cNvPr id="22" name="Text Box 23"/>
        <xdr:cNvSpPr txBox="1">
          <a:spLocks noChangeArrowheads="1"/>
        </xdr:cNvSpPr>
      </xdr:nvSpPr>
      <xdr:spPr bwMode="auto">
        <a:xfrm>
          <a:off x="4238625" y="19773900"/>
          <a:ext cx="2066925"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xdr:col>
      <xdr:colOff>0</xdr:colOff>
      <xdr:row>217</xdr:row>
      <xdr:rowOff>0</xdr:rowOff>
    </xdr:from>
    <xdr:to>
      <xdr:col>4</xdr:col>
      <xdr:colOff>133350</xdr:colOff>
      <xdr:row>217</xdr:row>
      <xdr:rowOff>0</xdr:rowOff>
    </xdr:to>
    <xdr:sp macro="" textlink="">
      <xdr:nvSpPr>
        <xdr:cNvPr id="23" name="Text Box 24"/>
        <xdr:cNvSpPr txBox="1">
          <a:spLocks noChangeArrowheads="1"/>
        </xdr:cNvSpPr>
      </xdr:nvSpPr>
      <xdr:spPr bwMode="auto">
        <a:xfrm>
          <a:off x="4238625" y="19773900"/>
          <a:ext cx="2066925"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xdr:col>
      <xdr:colOff>0</xdr:colOff>
      <xdr:row>217</xdr:row>
      <xdr:rowOff>0</xdr:rowOff>
    </xdr:from>
    <xdr:to>
      <xdr:col>4</xdr:col>
      <xdr:colOff>133350</xdr:colOff>
      <xdr:row>217</xdr:row>
      <xdr:rowOff>0</xdr:rowOff>
    </xdr:to>
    <xdr:sp macro="" textlink="">
      <xdr:nvSpPr>
        <xdr:cNvPr id="24" name="Text Box 25"/>
        <xdr:cNvSpPr txBox="1">
          <a:spLocks noChangeArrowheads="1"/>
        </xdr:cNvSpPr>
      </xdr:nvSpPr>
      <xdr:spPr bwMode="auto">
        <a:xfrm>
          <a:off x="4238625" y="19773900"/>
          <a:ext cx="2066925"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xdr:col>
      <xdr:colOff>0</xdr:colOff>
      <xdr:row>217</xdr:row>
      <xdr:rowOff>0</xdr:rowOff>
    </xdr:from>
    <xdr:to>
      <xdr:col>4</xdr:col>
      <xdr:colOff>133350</xdr:colOff>
      <xdr:row>217</xdr:row>
      <xdr:rowOff>0</xdr:rowOff>
    </xdr:to>
    <xdr:sp macro="" textlink="">
      <xdr:nvSpPr>
        <xdr:cNvPr id="25" name="Text Box 26"/>
        <xdr:cNvSpPr txBox="1">
          <a:spLocks noChangeArrowheads="1"/>
        </xdr:cNvSpPr>
      </xdr:nvSpPr>
      <xdr:spPr bwMode="auto">
        <a:xfrm>
          <a:off x="4238625" y="19773900"/>
          <a:ext cx="2066925"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xdr:col>
      <xdr:colOff>0</xdr:colOff>
      <xdr:row>217</xdr:row>
      <xdr:rowOff>0</xdr:rowOff>
    </xdr:from>
    <xdr:to>
      <xdr:col>4</xdr:col>
      <xdr:colOff>133350</xdr:colOff>
      <xdr:row>217</xdr:row>
      <xdr:rowOff>0</xdr:rowOff>
    </xdr:to>
    <xdr:sp macro="" textlink="">
      <xdr:nvSpPr>
        <xdr:cNvPr id="26" name="Text Box 27"/>
        <xdr:cNvSpPr txBox="1">
          <a:spLocks noChangeArrowheads="1"/>
        </xdr:cNvSpPr>
      </xdr:nvSpPr>
      <xdr:spPr bwMode="auto">
        <a:xfrm>
          <a:off x="4238625" y="19773900"/>
          <a:ext cx="2066925"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xdr:col>
      <xdr:colOff>0</xdr:colOff>
      <xdr:row>217</xdr:row>
      <xdr:rowOff>0</xdr:rowOff>
    </xdr:from>
    <xdr:to>
      <xdr:col>4</xdr:col>
      <xdr:colOff>133350</xdr:colOff>
      <xdr:row>217</xdr:row>
      <xdr:rowOff>0</xdr:rowOff>
    </xdr:to>
    <xdr:sp macro="" textlink="">
      <xdr:nvSpPr>
        <xdr:cNvPr id="27" name="Text Box 28"/>
        <xdr:cNvSpPr txBox="1">
          <a:spLocks noChangeArrowheads="1"/>
        </xdr:cNvSpPr>
      </xdr:nvSpPr>
      <xdr:spPr bwMode="auto">
        <a:xfrm>
          <a:off x="4238625" y="19773900"/>
          <a:ext cx="2066925"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xdr:col>
      <xdr:colOff>0</xdr:colOff>
      <xdr:row>217</xdr:row>
      <xdr:rowOff>0</xdr:rowOff>
    </xdr:from>
    <xdr:to>
      <xdr:col>4</xdr:col>
      <xdr:colOff>133350</xdr:colOff>
      <xdr:row>217</xdr:row>
      <xdr:rowOff>0</xdr:rowOff>
    </xdr:to>
    <xdr:sp macro="" textlink="">
      <xdr:nvSpPr>
        <xdr:cNvPr id="28" name="Text Box 29"/>
        <xdr:cNvSpPr txBox="1">
          <a:spLocks noChangeArrowheads="1"/>
        </xdr:cNvSpPr>
      </xdr:nvSpPr>
      <xdr:spPr bwMode="auto">
        <a:xfrm>
          <a:off x="4238625" y="19773900"/>
          <a:ext cx="2066925"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xdr:col>
      <xdr:colOff>0</xdr:colOff>
      <xdr:row>217</xdr:row>
      <xdr:rowOff>0</xdr:rowOff>
    </xdr:from>
    <xdr:to>
      <xdr:col>4</xdr:col>
      <xdr:colOff>133350</xdr:colOff>
      <xdr:row>217</xdr:row>
      <xdr:rowOff>0</xdr:rowOff>
    </xdr:to>
    <xdr:sp macro="" textlink="">
      <xdr:nvSpPr>
        <xdr:cNvPr id="29" name="Text Box 30"/>
        <xdr:cNvSpPr txBox="1">
          <a:spLocks noChangeArrowheads="1"/>
        </xdr:cNvSpPr>
      </xdr:nvSpPr>
      <xdr:spPr bwMode="auto">
        <a:xfrm>
          <a:off x="4238625" y="19773900"/>
          <a:ext cx="2066925"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14</xdr:col>
      <xdr:colOff>457200</xdr:colOff>
      <xdr:row>217</xdr:row>
      <xdr:rowOff>0</xdr:rowOff>
    </xdr:from>
    <xdr:to>
      <xdr:col>19</xdr:col>
      <xdr:colOff>133350</xdr:colOff>
      <xdr:row>217</xdr:row>
      <xdr:rowOff>0</xdr:rowOff>
    </xdr:to>
    <xdr:sp macro="" textlink="">
      <xdr:nvSpPr>
        <xdr:cNvPr id="30" name="Text Box 31"/>
        <xdr:cNvSpPr txBox="1">
          <a:spLocks noChangeArrowheads="1"/>
        </xdr:cNvSpPr>
      </xdr:nvSpPr>
      <xdr:spPr bwMode="auto">
        <a:xfrm>
          <a:off x="11696700" y="19773900"/>
          <a:ext cx="3895725"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14</xdr:col>
      <xdr:colOff>457200</xdr:colOff>
      <xdr:row>217</xdr:row>
      <xdr:rowOff>0</xdr:rowOff>
    </xdr:from>
    <xdr:to>
      <xdr:col>19</xdr:col>
      <xdr:colOff>133350</xdr:colOff>
      <xdr:row>217</xdr:row>
      <xdr:rowOff>0</xdr:rowOff>
    </xdr:to>
    <xdr:sp macro="" textlink="">
      <xdr:nvSpPr>
        <xdr:cNvPr id="31" name="Text Box 32"/>
        <xdr:cNvSpPr txBox="1">
          <a:spLocks noChangeArrowheads="1"/>
        </xdr:cNvSpPr>
      </xdr:nvSpPr>
      <xdr:spPr bwMode="auto">
        <a:xfrm>
          <a:off x="11696700" y="19773900"/>
          <a:ext cx="3895725"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14</xdr:col>
      <xdr:colOff>457200</xdr:colOff>
      <xdr:row>217</xdr:row>
      <xdr:rowOff>0</xdr:rowOff>
    </xdr:from>
    <xdr:to>
      <xdr:col>19</xdr:col>
      <xdr:colOff>133350</xdr:colOff>
      <xdr:row>217</xdr:row>
      <xdr:rowOff>0</xdr:rowOff>
    </xdr:to>
    <xdr:sp macro="" textlink="">
      <xdr:nvSpPr>
        <xdr:cNvPr id="32" name="Text Box 33"/>
        <xdr:cNvSpPr txBox="1">
          <a:spLocks noChangeArrowheads="1"/>
        </xdr:cNvSpPr>
      </xdr:nvSpPr>
      <xdr:spPr bwMode="auto">
        <a:xfrm>
          <a:off x="11696700" y="19773900"/>
          <a:ext cx="3895725"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14</xdr:col>
      <xdr:colOff>457200</xdr:colOff>
      <xdr:row>217</xdr:row>
      <xdr:rowOff>0</xdr:rowOff>
    </xdr:from>
    <xdr:to>
      <xdr:col>19</xdr:col>
      <xdr:colOff>133350</xdr:colOff>
      <xdr:row>217</xdr:row>
      <xdr:rowOff>0</xdr:rowOff>
    </xdr:to>
    <xdr:sp macro="" textlink="">
      <xdr:nvSpPr>
        <xdr:cNvPr id="33" name="Text Box 34"/>
        <xdr:cNvSpPr txBox="1">
          <a:spLocks noChangeArrowheads="1"/>
        </xdr:cNvSpPr>
      </xdr:nvSpPr>
      <xdr:spPr bwMode="auto">
        <a:xfrm>
          <a:off x="11696700" y="19773900"/>
          <a:ext cx="3895725"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14</xdr:col>
      <xdr:colOff>457200</xdr:colOff>
      <xdr:row>217</xdr:row>
      <xdr:rowOff>0</xdr:rowOff>
    </xdr:from>
    <xdr:to>
      <xdr:col>19</xdr:col>
      <xdr:colOff>133350</xdr:colOff>
      <xdr:row>217</xdr:row>
      <xdr:rowOff>0</xdr:rowOff>
    </xdr:to>
    <xdr:sp macro="" textlink="">
      <xdr:nvSpPr>
        <xdr:cNvPr id="34" name="Text Box 35"/>
        <xdr:cNvSpPr txBox="1">
          <a:spLocks noChangeArrowheads="1"/>
        </xdr:cNvSpPr>
      </xdr:nvSpPr>
      <xdr:spPr bwMode="auto">
        <a:xfrm>
          <a:off x="11696700" y="19773900"/>
          <a:ext cx="3895725"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14</xdr:col>
      <xdr:colOff>457200</xdr:colOff>
      <xdr:row>217</xdr:row>
      <xdr:rowOff>0</xdr:rowOff>
    </xdr:from>
    <xdr:to>
      <xdr:col>19</xdr:col>
      <xdr:colOff>133350</xdr:colOff>
      <xdr:row>217</xdr:row>
      <xdr:rowOff>0</xdr:rowOff>
    </xdr:to>
    <xdr:sp macro="" textlink="">
      <xdr:nvSpPr>
        <xdr:cNvPr id="35" name="Text Box 36"/>
        <xdr:cNvSpPr txBox="1">
          <a:spLocks noChangeArrowheads="1"/>
        </xdr:cNvSpPr>
      </xdr:nvSpPr>
      <xdr:spPr bwMode="auto">
        <a:xfrm>
          <a:off x="11696700" y="19773900"/>
          <a:ext cx="3895725"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14</xdr:col>
      <xdr:colOff>457200</xdr:colOff>
      <xdr:row>217</xdr:row>
      <xdr:rowOff>0</xdr:rowOff>
    </xdr:from>
    <xdr:to>
      <xdr:col>19</xdr:col>
      <xdr:colOff>133350</xdr:colOff>
      <xdr:row>217</xdr:row>
      <xdr:rowOff>0</xdr:rowOff>
    </xdr:to>
    <xdr:sp macro="" textlink="">
      <xdr:nvSpPr>
        <xdr:cNvPr id="36" name="Text Box 37"/>
        <xdr:cNvSpPr txBox="1">
          <a:spLocks noChangeArrowheads="1"/>
        </xdr:cNvSpPr>
      </xdr:nvSpPr>
      <xdr:spPr bwMode="auto">
        <a:xfrm>
          <a:off x="11696700" y="19773900"/>
          <a:ext cx="3895725"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14</xdr:col>
      <xdr:colOff>457200</xdr:colOff>
      <xdr:row>217</xdr:row>
      <xdr:rowOff>0</xdr:rowOff>
    </xdr:from>
    <xdr:to>
      <xdr:col>19</xdr:col>
      <xdr:colOff>133350</xdr:colOff>
      <xdr:row>217</xdr:row>
      <xdr:rowOff>0</xdr:rowOff>
    </xdr:to>
    <xdr:sp macro="" textlink="">
      <xdr:nvSpPr>
        <xdr:cNvPr id="37" name="Text Box 38"/>
        <xdr:cNvSpPr txBox="1">
          <a:spLocks noChangeArrowheads="1"/>
        </xdr:cNvSpPr>
      </xdr:nvSpPr>
      <xdr:spPr bwMode="auto">
        <a:xfrm>
          <a:off x="11696700" y="19773900"/>
          <a:ext cx="3895725"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14</xdr:col>
      <xdr:colOff>457200</xdr:colOff>
      <xdr:row>217</xdr:row>
      <xdr:rowOff>0</xdr:rowOff>
    </xdr:from>
    <xdr:to>
      <xdr:col>19</xdr:col>
      <xdr:colOff>133350</xdr:colOff>
      <xdr:row>217</xdr:row>
      <xdr:rowOff>0</xdr:rowOff>
    </xdr:to>
    <xdr:sp macro="" textlink="">
      <xdr:nvSpPr>
        <xdr:cNvPr id="38" name="Text Box 39"/>
        <xdr:cNvSpPr txBox="1">
          <a:spLocks noChangeArrowheads="1"/>
        </xdr:cNvSpPr>
      </xdr:nvSpPr>
      <xdr:spPr bwMode="auto">
        <a:xfrm>
          <a:off x="11696700" y="19773900"/>
          <a:ext cx="3895725"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xdr:col>
      <xdr:colOff>0</xdr:colOff>
      <xdr:row>58</xdr:row>
      <xdr:rowOff>0</xdr:rowOff>
    </xdr:from>
    <xdr:to>
      <xdr:col>4</xdr:col>
      <xdr:colOff>133350</xdr:colOff>
      <xdr:row>58</xdr:row>
      <xdr:rowOff>0</xdr:rowOff>
    </xdr:to>
    <xdr:sp macro="" textlink="">
      <xdr:nvSpPr>
        <xdr:cNvPr id="39" name="Text Box 40"/>
        <xdr:cNvSpPr txBox="1">
          <a:spLocks noChangeArrowheads="1"/>
        </xdr:cNvSpPr>
      </xdr:nvSpPr>
      <xdr:spPr bwMode="auto">
        <a:xfrm>
          <a:off x="9286875" y="8067675"/>
          <a:ext cx="2085975"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xdr:col>
      <xdr:colOff>0</xdr:colOff>
      <xdr:row>58</xdr:row>
      <xdr:rowOff>0</xdr:rowOff>
    </xdr:from>
    <xdr:to>
      <xdr:col>4</xdr:col>
      <xdr:colOff>133350</xdr:colOff>
      <xdr:row>58</xdr:row>
      <xdr:rowOff>0</xdr:rowOff>
    </xdr:to>
    <xdr:sp macro="" textlink="">
      <xdr:nvSpPr>
        <xdr:cNvPr id="40" name="Text Box 41"/>
        <xdr:cNvSpPr txBox="1">
          <a:spLocks noChangeArrowheads="1"/>
        </xdr:cNvSpPr>
      </xdr:nvSpPr>
      <xdr:spPr bwMode="auto">
        <a:xfrm>
          <a:off x="9286875" y="8067675"/>
          <a:ext cx="2085975"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xdr:col>
      <xdr:colOff>0</xdr:colOff>
      <xdr:row>58</xdr:row>
      <xdr:rowOff>0</xdr:rowOff>
    </xdr:from>
    <xdr:to>
      <xdr:col>4</xdr:col>
      <xdr:colOff>133350</xdr:colOff>
      <xdr:row>58</xdr:row>
      <xdr:rowOff>0</xdr:rowOff>
    </xdr:to>
    <xdr:sp macro="" textlink="">
      <xdr:nvSpPr>
        <xdr:cNvPr id="41" name="Text Box 42"/>
        <xdr:cNvSpPr txBox="1">
          <a:spLocks noChangeArrowheads="1"/>
        </xdr:cNvSpPr>
      </xdr:nvSpPr>
      <xdr:spPr bwMode="auto">
        <a:xfrm>
          <a:off x="9286875" y="8067675"/>
          <a:ext cx="2085975"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xdr:col>
      <xdr:colOff>0</xdr:colOff>
      <xdr:row>58</xdr:row>
      <xdr:rowOff>0</xdr:rowOff>
    </xdr:from>
    <xdr:to>
      <xdr:col>4</xdr:col>
      <xdr:colOff>133350</xdr:colOff>
      <xdr:row>58</xdr:row>
      <xdr:rowOff>0</xdr:rowOff>
    </xdr:to>
    <xdr:sp macro="" textlink="">
      <xdr:nvSpPr>
        <xdr:cNvPr id="42" name="Text Box 43"/>
        <xdr:cNvSpPr txBox="1">
          <a:spLocks noChangeArrowheads="1"/>
        </xdr:cNvSpPr>
      </xdr:nvSpPr>
      <xdr:spPr bwMode="auto">
        <a:xfrm>
          <a:off x="9286875" y="8067675"/>
          <a:ext cx="2085975"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xdr:col>
      <xdr:colOff>0</xdr:colOff>
      <xdr:row>58</xdr:row>
      <xdr:rowOff>0</xdr:rowOff>
    </xdr:from>
    <xdr:to>
      <xdr:col>4</xdr:col>
      <xdr:colOff>133350</xdr:colOff>
      <xdr:row>58</xdr:row>
      <xdr:rowOff>0</xdr:rowOff>
    </xdr:to>
    <xdr:sp macro="" textlink="">
      <xdr:nvSpPr>
        <xdr:cNvPr id="43" name="Text Box 44"/>
        <xdr:cNvSpPr txBox="1">
          <a:spLocks noChangeArrowheads="1"/>
        </xdr:cNvSpPr>
      </xdr:nvSpPr>
      <xdr:spPr bwMode="auto">
        <a:xfrm>
          <a:off x="9286875" y="8067675"/>
          <a:ext cx="2085975"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xdr:col>
      <xdr:colOff>0</xdr:colOff>
      <xdr:row>58</xdr:row>
      <xdr:rowOff>0</xdr:rowOff>
    </xdr:from>
    <xdr:to>
      <xdr:col>4</xdr:col>
      <xdr:colOff>133350</xdr:colOff>
      <xdr:row>58</xdr:row>
      <xdr:rowOff>0</xdr:rowOff>
    </xdr:to>
    <xdr:sp macro="" textlink="">
      <xdr:nvSpPr>
        <xdr:cNvPr id="44" name="Text Box 45"/>
        <xdr:cNvSpPr txBox="1">
          <a:spLocks noChangeArrowheads="1"/>
        </xdr:cNvSpPr>
      </xdr:nvSpPr>
      <xdr:spPr bwMode="auto">
        <a:xfrm>
          <a:off x="9286875" y="8067675"/>
          <a:ext cx="2085975"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xdr:col>
      <xdr:colOff>0</xdr:colOff>
      <xdr:row>58</xdr:row>
      <xdr:rowOff>0</xdr:rowOff>
    </xdr:from>
    <xdr:to>
      <xdr:col>4</xdr:col>
      <xdr:colOff>133350</xdr:colOff>
      <xdr:row>58</xdr:row>
      <xdr:rowOff>0</xdr:rowOff>
    </xdr:to>
    <xdr:sp macro="" textlink="">
      <xdr:nvSpPr>
        <xdr:cNvPr id="45" name="Text Box 46"/>
        <xdr:cNvSpPr txBox="1">
          <a:spLocks noChangeArrowheads="1"/>
        </xdr:cNvSpPr>
      </xdr:nvSpPr>
      <xdr:spPr bwMode="auto">
        <a:xfrm>
          <a:off x="9286875" y="8067675"/>
          <a:ext cx="2085975"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xdr:col>
      <xdr:colOff>0</xdr:colOff>
      <xdr:row>58</xdr:row>
      <xdr:rowOff>0</xdr:rowOff>
    </xdr:from>
    <xdr:to>
      <xdr:col>4</xdr:col>
      <xdr:colOff>133350</xdr:colOff>
      <xdr:row>58</xdr:row>
      <xdr:rowOff>0</xdr:rowOff>
    </xdr:to>
    <xdr:sp macro="" textlink="">
      <xdr:nvSpPr>
        <xdr:cNvPr id="46" name="Text Box 47"/>
        <xdr:cNvSpPr txBox="1">
          <a:spLocks noChangeArrowheads="1"/>
        </xdr:cNvSpPr>
      </xdr:nvSpPr>
      <xdr:spPr bwMode="auto">
        <a:xfrm>
          <a:off x="9286875" y="8067675"/>
          <a:ext cx="2085975"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xdr:col>
      <xdr:colOff>0</xdr:colOff>
      <xdr:row>58</xdr:row>
      <xdr:rowOff>0</xdr:rowOff>
    </xdr:from>
    <xdr:to>
      <xdr:col>4</xdr:col>
      <xdr:colOff>133350</xdr:colOff>
      <xdr:row>58</xdr:row>
      <xdr:rowOff>0</xdr:rowOff>
    </xdr:to>
    <xdr:sp macro="" textlink="">
      <xdr:nvSpPr>
        <xdr:cNvPr id="47" name="Text Box 48"/>
        <xdr:cNvSpPr txBox="1">
          <a:spLocks noChangeArrowheads="1"/>
        </xdr:cNvSpPr>
      </xdr:nvSpPr>
      <xdr:spPr bwMode="auto">
        <a:xfrm>
          <a:off x="9286875" y="8067675"/>
          <a:ext cx="2085975"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xdr:col>
      <xdr:colOff>0</xdr:colOff>
      <xdr:row>80</xdr:row>
      <xdr:rowOff>0</xdr:rowOff>
    </xdr:from>
    <xdr:to>
      <xdr:col>4</xdr:col>
      <xdr:colOff>133350</xdr:colOff>
      <xdr:row>80</xdr:row>
      <xdr:rowOff>0</xdr:rowOff>
    </xdr:to>
    <xdr:sp macro="" textlink="">
      <xdr:nvSpPr>
        <xdr:cNvPr id="57" name="Text Box 76"/>
        <xdr:cNvSpPr txBox="1">
          <a:spLocks noChangeArrowheads="1"/>
        </xdr:cNvSpPr>
      </xdr:nvSpPr>
      <xdr:spPr bwMode="auto">
        <a:xfrm>
          <a:off x="9286875" y="10353675"/>
          <a:ext cx="2085975"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xdr:col>
      <xdr:colOff>0</xdr:colOff>
      <xdr:row>80</xdr:row>
      <xdr:rowOff>0</xdr:rowOff>
    </xdr:from>
    <xdr:to>
      <xdr:col>4</xdr:col>
      <xdr:colOff>133350</xdr:colOff>
      <xdr:row>80</xdr:row>
      <xdr:rowOff>0</xdr:rowOff>
    </xdr:to>
    <xdr:sp macro="" textlink="">
      <xdr:nvSpPr>
        <xdr:cNvPr id="58" name="Text Box 77"/>
        <xdr:cNvSpPr txBox="1">
          <a:spLocks noChangeArrowheads="1"/>
        </xdr:cNvSpPr>
      </xdr:nvSpPr>
      <xdr:spPr bwMode="auto">
        <a:xfrm>
          <a:off x="9286875" y="10353675"/>
          <a:ext cx="2085975"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xdr:col>
      <xdr:colOff>0</xdr:colOff>
      <xdr:row>80</xdr:row>
      <xdr:rowOff>0</xdr:rowOff>
    </xdr:from>
    <xdr:to>
      <xdr:col>4</xdr:col>
      <xdr:colOff>133350</xdr:colOff>
      <xdr:row>80</xdr:row>
      <xdr:rowOff>0</xdr:rowOff>
    </xdr:to>
    <xdr:sp macro="" textlink="">
      <xdr:nvSpPr>
        <xdr:cNvPr id="59" name="Text Box 78"/>
        <xdr:cNvSpPr txBox="1">
          <a:spLocks noChangeArrowheads="1"/>
        </xdr:cNvSpPr>
      </xdr:nvSpPr>
      <xdr:spPr bwMode="auto">
        <a:xfrm>
          <a:off x="9286875" y="10353675"/>
          <a:ext cx="2085975"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xdr:col>
      <xdr:colOff>0</xdr:colOff>
      <xdr:row>80</xdr:row>
      <xdr:rowOff>0</xdr:rowOff>
    </xdr:from>
    <xdr:to>
      <xdr:col>4</xdr:col>
      <xdr:colOff>133350</xdr:colOff>
      <xdr:row>80</xdr:row>
      <xdr:rowOff>0</xdr:rowOff>
    </xdr:to>
    <xdr:sp macro="" textlink="">
      <xdr:nvSpPr>
        <xdr:cNvPr id="60" name="Text Box 79"/>
        <xdr:cNvSpPr txBox="1">
          <a:spLocks noChangeArrowheads="1"/>
        </xdr:cNvSpPr>
      </xdr:nvSpPr>
      <xdr:spPr bwMode="auto">
        <a:xfrm>
          <a:off x="9286875" y="10353675"/>
          <a:ext cx="2085975"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xdr:col>
      <xdr:colOff>0</xdr:colOff>
      <xdr:row>80</xdr:row>
      <xdr:rowOff>0</xdr:rowOff>
    </xdr:from>
    <xdr:to>
      <xdr:col>4</xdr:col>
      <xdr:colOff>133350</xdr:colOff>
      <xdr:row>80</xdr:row>
      <xdr:rowOff>0</xdr:rowOff>
    </xdr:to>
    <xdr:sp macro="" textlink="">
      <xdr:nvSpPr>
        <xdr:cNvPr id="61" name="Text Box 80"/>
        <xdr:cNvSpPr txBox="1">
          <a:spLocks noChangeArrowheads="1"/>
        </xdr:cNvSpPr>
      </xdr:nvSpPr>
      <xdr:spPr bwMode="auto">
        <a:xfrm>
          <a:off x="9286875" y="10353675"/>
          <a:ext cx="2085975"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xdr:col>
      <xdr:colOff>0</xdr:colOff>
      <xdr:row>80</xdr:row>
      <xdr:rowOff>0</xdr:rowOff>
    </xdr:from>
    <xdr:to>
      <xdr:col>4</xdr:col>
      <xdr:colOff>133350</xdr:colOff>
      <xdr:row>80</xdr:row>
      <xdr:rowOff>0</xdr:rowOff>
    </xdr:to>
    <xdr:sp macro="" textlink="">
      <xdr:nvSpPr>
        <xdr:cNvPr id="62" name="Text Box 81"/>
        <xdr:cNvSpPr txBox="1">
          <a:spLocks noChangeArrowheads="1"/>
        </xdr:cNvSpPr>
      </xdr:nvSpPr>
      <xdr:spPr bwMode="auto">
        <a:xfrm>
          <a:off x="9286875" y="10353675"/>
          <a:ext cx="2085975"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xdr:col>
      <xdr:colOff>0</xdr:colOff>
      <xdr:row>80</xdr:row>
      <xdr:rowOff>0</xdr:rowOff>
    </xdr:from>
    <xdr:to>
      <xdr:col>4</xdr:col>
      <xdr:colOff>133350</xdr:colOff>
      <xdr:row>80</xdr:row>
      <xdr:rowOff>0</xdr:rowOff>
    </xdr:to>
    <xdr:sp macro="" textlink="">
      <xdr:nvSpPr>
        <xdr:cNvPr id="63" name="Text Box 82"/>
        <xdr:cNvSpPr txBox="1">
          <a:spLocks noChangeArrowheads="1"/>
        </xdr:cNvSpPr>
      </xdr:nvSpPr>
      <xdr:spPr bwMode="auto">
        <a:xfrm>
          <a:off x="9286875" y="10353675"/>
          <a:ext cx="2085975"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xdr:col>
      <xdr:colOff>0</xdr:colOff>
      <xdr:row>80</xdr:row>
      <xdr:rowOff>0</xdr:rowOff>
    </xdr:from>
    <xdr:to>
      <xdr:col>4</xdr:col>
      <xdr:colOff>133350</xdr:colOff>
      <xdr:row>80</xdr:row>
      <xdr:rowOff>0</xdr:rowOff>
    </xdr:to>
    <xdr:sp macro="" textlink="">
      <xdr:nvSpPr>
        <xdr:cNvPr id="64" name="Text Box 83"/>
        <xdr:cNvSpPr txBox="1">
          <a:spLocks noChangeArrowheads="1"/>
        </xdr:cNvSpPr>
      </xdr:nvSpPr>
      <xdr:spPr bwMode="auto">
        <a:xfrm>
          <a:off x="9286875" y="10353675"/>
          <a:ext cx="2085975"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xdr:col>
      <xdr:colOff>0</xdr:colOff>
      <xdr:row>80</xdr:row>
      <xdr:rowOff>0</xdr:rowOff>
    </xdr:from>
    <xdr:to>
      <xdr:col>4</xdr:col>
      <xdr:colOff>133350</xdr:colOff>
      <xdr:row>80</xdr:row>
      <xdr:rowOff>0</xdr:rowOff>
    </xdr:to>
    <xdr:sp macro="" textlink="">
      <xdr:nvSpPr>
        <xdr:cNvPr id="65" name="Text Box 84"/>
        <xdr:cNvSpPr txBox="1">
          <a:spLocks noChangeArrowheads="1"/>
        </xdr:cNvSpPr>
      </xdr:nvSpPr>
      <xdr:spPr bwMode="auto">
        <a:xfrm>
          <a:off x="9286875" y="10353675"/>
          <a:ext cx="2085975"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16</xdr:col>
      <xdr:colOff>457200</xdr:colOff>
      <xdr:row>88</xdr:row>
      <xdr:rowOff>0</xdr:rowOff>
    </xdr:from>
    <xdr:to>
      <xdr:col>20</xdr:col>
      <xdr:colOff>0</xdr:colOff>
      <xdr:row>88</xdr:row>
      <xdr:rowOff>0</xdr:rowOff>
    </xdr:to>
    <xdr:sp macro="" textlink="">
      <xdr:nvSpPr>
        <xdr:cNvPr id="69" name="Text Box 88"/>
        <xdr:cNvSpPr txBox="1">
          <a:spLocks noChangeArrowheads="1"/>
        </xdr:cNvSpPr>
      </xdr:nvSpPr>
      <xdr:spPr bwMode="auto">
        <a:xfrm>
          <a:off x="12334875" y="11496675"/>
          <a:ext cx="2390775"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16</xdr:col>
      <xdr:colOff>457200</xdr:colOff>
      <xdr:row>88</xdr:row>
      <xdr:rowOff>0</xdr:rowOff>
    </xdr:from>
    <xdr:to>
      <xdr:col>20</xdr:col>
      <xdr:colOff>0</xdr:colOff>
      <xdr:row>88</xdr:row>
      <xdr:rowOff>0</xdr:rowOff>
    </xdr:to>
    <xdr:sp macro="" textlink="">
      <xdr:nvSpPr>
        <xdr:cNvPr id="70" name="Text Box 89"/>
        <xdr:cNvSpPr txBox="1">
          <a:spLocks noChangeArrowheads="1"/>
        </xdr:cNvSpPr>
      </xdr:nvSpPr>
      <xdr:spPr bwMode="auto">
        <a:xfrm>
          <a:off x="12334875" y="11496675"/>
          <a:ext cx="2390775"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16</xdr:col>
      <xdr:colOff>457200</xdr:colOff>
      <xdr:row>88</xdr:row>
      <xdr:rowOff>0</xdr:rowOff>
    </xdr:from>
    <xdr:to>
      <xdr:col>20</xdr:col>
      <xdr:colOff>0</xdr:colOff>
      <xdr:row>88</xdr:row>
      <xdr:rowOff>0</xdr:rowOff>
    </xdr:to>
    <xdr:sp macro="" textlink="">
      <xdr:nvSpPr>
        <xdr:cNvPr id="71" name="Text Box 90"/>
        <xdr:cNvSpPr txBox="1">
          <a:spLocks noChangeArrowheads="1"/>
        </xdr:cNvSpPr>
      </xdr:nvSpPr>
      <xdr:spPr bwMode="auto">
        <a:xfrm>
          <a:off x="12334875" y="11496675"/>
          <a:ext cx="2390775"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xdr:col>
      <xdr:colOff>0</xdr:colOff>
      <xdr:row>102</xdr:row>
      <xdr:rowOff>0</xdr:rowOff>
    </xdr:from>
    <xdr:to>
      <xdr:col>4</xdr:col>
      <xdr:colOff>133350</xdr:colOff>
      <xdr:row>102</xdr:row>
      <xdr:rowOff>0</xdr:rowOff>
    </xdr:to>
    <xdr:sp macro="" textlink="">
      <xdr:nvSpPr>
        <xdr:cNvPr id="75" name="Text Box 94"/>
        <xdr:cNvSpPr txBox="1">
          <a:spLocks noChangeArrowheads="1"/>
        </xdr:cNvSpPr>
      </xdr:nvSpPr>
      <xdr:spPr bwMode="auto">
        <a:xfrm>
          <a:off x="9286875" y="12639675"/>
          <a:ext cx="2085975"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xdr:col>
      <xdr:colOff>0</xdr:colOff>
      <xdr:row>102</xdr:row>
      <xdr:rowOff>0</xdr:rowOff>
    </xdr:from>
    <xdr:to>
      <xdr:col>4</xdr:col>
      <xdr:colOff>133350</xdr:colOff>
      <xdr:row>102</xdr:row>
      <xdr:rowOff>0</xdr:rowOff>
    </xdr:to>
    <xdr:sp macro="" textlink="">
      <xdr:nvSpPr>
        <xdr:cNvPr id="76" name="Text Box 95"/>
        <xdr:cNvSpPr txBox="1">
          <a:spLocks noChangeArrowheads="1"/>
        </xdr:cNvSpPr>
      </xdr:nvSpPr>
      <xdr:spPr bwMode="auto">
        <a:xfrm>
          <a:off x="9286875" y="12639675"/>
          <a:ext cx="2085975"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xdr:col>
      <xdr:colOff>0</xdr:colOff>
      <xdr:row>102</xdr:row>
      <xdr:rowOff>0</xdr:rowOff>
    </xdr:from>
    <xdr:to>
      <xdr:col>4</xdr:col>
      <xdr:colOff>133350</xdr:colOff>
      <xdr:row>102</xdr:row>
      <xdr:rowOff>0</xdr:rowOff>
    </xdr:to>
    <xdr:sp macro="" textlink="">
      <xdr:nvSpPr>
        <xdr:cNvPr id="77" name="Text Box 96"/>
        <xdr:cNvSpPr txBox="1">
          <a:spLocks noChangeArrowheads="1"/>
        </xdr:cNvSpPr>
      </xdr:nvSpPr>
      <xdr:spPr bwMode="auto">
        <a:xfrm>
          <a:off x="9286875" y="12639675"/>
          <a:ext cx="2085975"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xdr:col>
      <xdr:colOff>0</xdr:colOff>
      <xdr:row>102</xdr:row>
      <xdr:rowOff>0</xdr:rowOff>
    </xdr:from>
    <xdr:to>
      <xdr:col>4</xdr:col>
      <xdr:colOff>133350</xdr:colOff>
      <xdr:row>102</xdr:row>
      <xdr:rowOff>0</xdr:rowOff>
    </xdr:to>
    <xdr:sp macro="" textlink="">
      <xdr:nvSpPr>
        <xdr:cNvPr id="78" name="Text Box 97"/>
        <xdr:cNvSpPr txBox="1">
          <a:spLocks noChangeArrowheads="1"/>
        </xdr:cNvSpPr>
      </xdr:nvSpPr>
      <xdr:spPr bwMode="auto">
        <a:xfrm>
          <a:off x="9286875" y="12639675"/>
          <a:ext cx="2085975"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xdr:col>
      <xdr:colOff>0</xdr:colOff>
      <xdr:row>102</xdr:row>
      <xdr:rowOff>0</xdr:rowOff>
    </xdr:from>
    <xdr:to>
      <xdr:col>4</xdr:col>
      <xdr:colOff>133350</xdr:colOff>
      <xdr:row>102</xdr:row>
      <xdr:rowOff>0</xdr:rowOff>
    </xdr:to>
    <xdr:sp macro="" textlink="">
      <xdr:nvSpPr>
        <xdr:cNvPr id="79" name="Text Box 98"/>
        <xdr:cNvSpPr txBox="1">
          <a:spLocks noChangeArrowheads="1"/>
        </xdr:cNvSpPr>
      </xdr:nvSpPr>
      <xdr:spPr bwMode="auto">
        <a:xfrm>
          <a:off x="9286875" y="12639675"/>
          <a:ext cx="2085975"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xdr:col>
      <xdr:colOff>0</xdr:colOff>
      <xdr:row>102</xdr:row>
      <xdr:rowOff>0</xdr:rowOff>
    </xdr:from>
    <xdr:to>
      <xdr:col>4</xdr:col>
      <xdr:colOff>133350</xdr:colOff>
      <xdr:row>102</xdr:row>
      <xdr:rowOff>0</xdr:rowOff>
    </xdr:to>
    <xdr:sp macro="" textlink="">
      <xdr:nvSpPr>
        <xdr:cNvPr id="80" name="Text Box 99"/>
        <xdr:cNvSpPr txBox="1">
          <a:spLocks noChangeArrowheads="1"/>
        </xdr:cNvSpPr>
      </xdr:nvSpPr>
      <xdr:spPr bwMode="auto">
        <a:xfrm>
          <a:off x="9286875" y="12639675"/>
          <a:ext cx="2085975"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xdr:col>
      <xdr:colOff>0</xdr:colOff>
      <xdr:row>102</xdr:row>
      <xdr:rowOff>0</xdr:rowOff>
    </xdr:from>
    <xdr:to>
      <xdr:col>4</xdr:col>
      <xdr:colOff>133350</xdr:colOff>
      <xdr:row>102</xdr:row>
      <xdr:rowOff>0</xdr:rowOff>
    </xdr:to>
    <xdr:sp macro="" textlink="">
      <xdr:nvSpPr>
        <xdr:cNvPr id="81" name="Text Box 100"/>
        <xdr:cNvSpPr txBox="1">
          <a:spLocks noChangeArrowheads="1"/>
        </xdr:cNvSpPr>
      </xdr:nvSpPr>
      <xdr:spPr bwMode="auto">
        <a:xfrm>
          <a:off x="9286875" y="12639675"/>
          <a:ext cx="2085975"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xdr:col>
      <xdr:colOff>0</xdr:colOff>
      <xdr:row>102</xdr:row>
      <xdr:rowOff>0</xdr:rowOff>
    </xdr:from>
    <xdr:to>
      <xdr:col>4</xdr:col>
      <xdr:colOff>133350</xdr:colOff>
      <xdr:row>102</xdr:row>
      <xdr:rowOff>0</xdr:rowOff>
    </xdr:to>
    <xdr:sp macro="" textlink="">
      <xdr:nvSpPr>
        <xdr:cNvPr id="82" name="Text Box 101"/>
        <xdr:cNvSpPr txBox="1">
          <a:spLocks noChangeArrowheads="1"/>
        </xdr:cNvSpPr>
      </xdr:nvSpPr>
      <xdr:spPr bwMode="auto">
        <a:xfrm>
          <a:off x="9286875" y="12639675"/>
          <a:ext cx="2085975"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xdr:col>
      <xdr:colOff>0</xdr:colOff>
      <xdr:row>102</xdr:row>
      <xdr:rowOff>0</xdr:rowOff>
    </xdr:from>
    <xdr:to>
      <xdr:col>4</xdr:col>
      <xdr:colOff>133350</xdr:colOff>
      <xdr:row>102</xdr:row>
      <xdr:rowOff>0</xdr:rowOff>
    </xdr:to>
    <xdr:sp macro="" textlink="">
      <xdr:nvSpPr>
        <xdr:cNvPr id="83" name="Text Box 102"/>
        <xdr:cNvSpPr txBox="1">
          <a:spLocks noChangeArrowheads="1"/>
        </xdr:cNvSpPr>
      </xdr:nvSpPr>
      <xdr:spPr bwMode="auto">
        <a:xfrm>
          <a:off x="9286875" y="12639675"/>
          <a:ext cx="2085975"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16</xdr:col>
      <xdr:colOff>457200</xdr:colOff>
      <xdr:row>95</xdr:row>
      <xdr:rowOff>0</xdr:rowOff>
    </xdr:from>
    <xdr:to>
      <xdr:col>20</xdr:col>
      <xdr:colOff>0</xdr:colOff>
      <xdr:row>95</xdr:row>
      <xdr:rowOff>0</xdr:rowOff>
    </xdr:to>
    <xdr:sp macro="" textlink="">
      <xdr:nvSpPr>
        <xdr:cNvPr id="102" name="Text Box 85"/>
        <xdr:cNvSpPr txBox="1">
          <a:spLocks noChangeArrowheads="1"/>
        </xdr:cNvSpPr>
      </xdr:nvSpPr>
      <xdr:spPr bwMode="auto">
        <a:xfrm>
          <a:off x="14635843" y="14110607"/>
          <a:ext cx="2400300"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16</xdr:col>
      <xdr:colOff>457200</xdr:colOff>
      <xdr:row>95</xdr:row>
      <xdr:rowOff>0</xdr:rowOff>
    </xdr:from>
    <xdr:to>
      <xdr:col>20</xdr:col>
      <xdr:colOff>0</xdr:colOff>
      <xdr:row>95</xdr:row>
      <xdr:rowOff>0</xdr:rowOff>
    </xdr:to>
    <xdr:sp macro="" textlink="">
      <xdr:nvSpPr>
        <xdr:cNvPr id="103" name="Text Box 86"/>
        <xdr:cNvSpPr txBox="1">
          <a:spLocks noChangeArrowheads="1"/>
        </xdr:cNvSpPr>
      </xdr:nvSpPr>
      <xdr:spPr bwMode="auto">
        <a:xfrm>
          <a:off x="14635843" y="14110607"/>
          <a:ext cx="2400300"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16</xdr:col>
      <xdr:colOff>457200</xdr:colOff>
      <xdr:row>95</xdr:row>
      <xdr:rowOff>0</xdr:rowOff>
    </xdr:from>
    <xdr:to>
      <xdr:col>20</xdr:col>
      <xdr:colOff>0</xdr:colOff>
      <xdr:row>95</xdr:row>
      <xdr:rowOff>0</xdr:rowOff>
    </xdr:to>
    <xdr:sp macro="" textlink="">
      <xdr:nvSpPr>
        <xdr:cNvPr id="104" name="Text Box 87"/>
        <xdr:cNvSpPr txBox="1">
          <a:spLocks noChangeArrowheads="1"/>
        </xdr:cNvSpPr>
      </xdr:nvSpPr>
      <xdr:spPr bwMode="auto">
        <a:xfrm>
          <a:off x="14635843" y="14110607"/>
          <a:ext cx="2400300"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16</xdr:col>
      <xdr:colOff>457200</xdr:colOff>
      <xdr:row>95</xdr:row>
      <xdr:rowOff>0</xdr:rowOff>
    </xdr:from>
    <xdr:to>
      <xdr:col>20</xdr:col>
      <xdr:colOff>0</xdr:colOff>
      <xdr:row>95</xdr:row>
      <xdr:rowOff>0</xdr:rowOff>
    </xdr:to>
    <xdr:sp macro="" textlink="">
      <xdr:nvSpPr>
        <xdr:cNvPr id="105" name="Text Box 88"/>
        <xdr:cNvSpPr txBox="1">
          <a:spLocks noChangeArrowheads="1"/>
        </xdr:cNvSpPr>
      </xdr:nvSpPr>
      <xdr:spPr bwMode="auto">
        <a:xfrm>
          <a:off x="14635843" y="14110607"/>
          <a:ext cx="2400300"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16</xdr:col>
      <xdr:colOff>457200</xdr:colOff>
      <xdr:row>95</xdr:row>
      <xdr:rowOff>0</xdr:rowOff>
    </xdr:from>
    <xdr:to>
      <xdr:col>20</xdr:col>
      <xdr:colOff>0</xdr:colOff>
      <xdr:row>95</xdr:row>
      <xdr:rowOff>0</xdr:rowOff>
    </xdr:to>
    <xdr:sp macro="" textlink="">
      <xdr:nvSpPr>
        <xdr:cNvPr id="106" name="Text Box 89"/>
        <xdr:cNvSpPr txBox="1">
          <a:spLocks noChangeArrowheads="1"/>
        </xdr:cNvSpPr>
      </xdr:nvSpPr>
      <xdr:spPr bwMode="auto">
        <a:xfrm>
          <a:off x="14635843" y="14110607"/>
          <a:ext cx="2400300"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16</xdr:col>
      <xdr:colOff>457200</xdr:colOff>
      <xdr:row>95</xdr:row>
      <xdr:rowOff>0</xdr:rowOff>
    </xdr:from>
    <xdr:to>
      <xdr:col>20</xdr:col>
      <xdr:colOff>0</xdr:colOff>
      <xdr:row>95</xdr:row>
      <xdr:rowOff>0</xdr:rowOff>
    </xdr:to>
    <xdr:sp macro="" textlink="">
      <xdr:nvSpPr>
        <xdr:cNvPr id="107" name="Text Box 90"/>
        <xdr:cNvSpPr txBox="1">
          <a:spLocks noChangeArrowheads="1"/>
        </xdr:cNvSpPr>
      </xdr:nvSpPr>
      <xdr:spPr bwMode="auto">
        <a:xfrm>
          <a:off x="14635843" y="14110607"/>
          <a:ext cx="2400300"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16</xdr:col>
      <xdr:colOff>457200</xdr:colOff>
      <xdr:row>95</xdr:row>
      <xdr:rowOff>0</xdr:rowOff>
    </xdr:from>
    <xdr:to>
      <xdr:col>20</xdr:col>
      <xdr:colOff>0</xdr:colOff>
      <xdr:row>95</xdr:row>
      <xdr:rowOff>0</xdr:rowOff>
    </xdr:to>
    <xdr:sp macro="" textlink="">
      <xdr:nvSpPr>
        <xdr:cNvPr id="108" name="Text Box 91"/>
        <xdr:cNvSpPr txBox="1">
          <a:spLocks noChangeArrowheads="1"/>
        </xdr:cNvSpPr>
      </xdr:nvSpPr>
      <xdr:spPr bwMode="auto">
        <a:xfrm>
          <a:off x="14635843" y="14110607"/>
          <a:ext cx="2400300"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16</xdr:col>
      <xdr:colOff>457200</xdr:colOff>
      <xdr:row>95</xdr:row>
      <xdr:rowOff>0</xdr:rowOff>
    </xdr:from>
    <xdr:to>
      <xdr:col>20</xdr:col>
      <xdr:colOff>0</xdr:colOff>
      <xdr:row>95</xdr:row>
      <xdr:rowOff>0</xdr:rowOff>
    </xdr:to>
    <xdr:sp macro="" textlink="">
      <xdr:nvSpPr>
        <xdr:cNvPr id="109" name="Text Box 92"/>
        <xdr:cNvSpPr txBox="1">
          <a:spLocks noChangeArrowheads="1"/>
        </xdr:cNvSpPr>
      </xdr:nvSpPr>
      <xdr:spPr bwMode="auto">
        <a:xfrm>
          <a:off x="14635843" y="14110607"/>
          <a:ext cx="2400300"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twoCellAnchor>
    <xdr:from>
      <xdr:col>16</xdr:col>
      <xdr:colOff>457200</xdr:colOff>
      <xdr:row>95</xdr:row>
      <xdr:rowOff>0</xdr:rowOff>
    </xdr:from>
    <xdr:to>
      <xdr:col>20</xdr:col>
      <xdr:colOff>0</xdr:colOff>
      <xdr:row>95</xdr:row>
      <xdr:rowOff>0</xdr:rowOff>
    </xdr:to>
    <xdr:sp macro="" textlink="">
      <xdr:nvSpPr>
        <xdr:cNvPr id="110" name="Text Box 93"/>
        <xdr:cNvSpPr txBox="1">
          <a:spLocks noChangeArrowheads="1"/>
        </xdr:cNvSpPr>
      </xdr:nvSpPr>
      <xdr:spPr bwMode="auto">
        <a:xfrm>
          <a:off x="14635843" y="14110607"/>
          <a:ext cx="2400300"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MX" sz="1000" b="0" i="0" strike="noStrike">
              <a:solidFill>
                <a:srgbClr val="000000"/>
              </a:solidFill>
              <a:latin typeface="Arial"/>
              <a:cs typeface="Arial"/>
            </a:rPr>
            <a:t>¥ </a:t>
          </a:r>
          <a:r>
            <a:rPr lang="es-MX" sz="900" b="0" i="0" strike="noStrike">
              <a:solidFill>
                <a:srgbClr val="000000"/>
              </a:solidFill>
              <a:latin typeface="Arial"/>
              <a:cs typeface="Arial"/>
            </a:rPr>
            <a:t>Información  exclusivamente del primer ciclo del 2003.</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2457450</xdr:colOff>
      <xdr:row>4</xdr:row>
      <xdr:rowOff>76200</xdr:rowOff>
    </xdr:to>
    <xdr:pic>
      <xdr:nvPicPr>
        <xdr:cNvPr id="2" name="Picture 1" descr="Logo Pifi"/>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2457450" cy="771525"/>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dimension ref="A1:AE503"/>
  <sheetViews>
    <sheetView tabSelected="1" view="pageBreakPreview" topLeftCell="A30" zoomScale="70" zoomScaleSheetLayoutView="70" workbookViewId="0">
      <selection activeCell="B76" sqref="B76"/>
    </sheetView>
  </sheetViews>
  <sheetFormatPr baseColWidth="10" defaultColWidth="11" defaultRowHeight="16.5"/>
  <cols>
    <col min="1" max="1" width="57.375" style="303" customWidth="1"/>
    <col min="2" max="2" width="8.5" style="302" bestFit="1" customWidth="1"/>
    <col min="3" max="3" width="7.5" style="302" bestFit="1" customWidth="1"/>
    <col min="4" max="4" width="8.75" style="302" customWidth="1"/>
    <col min="5" max="5" width="6" style="302" bestFit="1" customWidth="1"/>
    <col min="6" max="6" width="8.5" style="302" customWidth="1"/>
    <col min="7" max="7" width="6.125" style="302" bestFit="1" customWidth="1"/>
    <col min="8" max="8" width="8.75" style="302" bestFit="1" customWidth="1"/>
    <col min="9" max="9" width="10.125" style="302" customWidth="1"/>
    <col min="10" max="10" width="5.625" style="302" customWidth="1"/>
    <col min="11" max="11" width="6" style="302" bestFit="1" customWidth="1"/>
    <col min="12" max="12" width="5.625" style="302" customWidth="1"/>
    <col min="13" max="14" width="6.5" style="302" customWidth="1"/>
    <col min="15" max="15" width="7.25" style="302" bestFit="1" customWidth="1"/>
    <col min="16" max="16" width="8" style="302" bestFit="1" customWidth="1"/>
    <col min="17" max="17" width="6" style="302" bestFit="1" customWidth="1"/>
    <col min="18" max="18" width="5.375" style="302" bestFit="1" customWidth="1"/>
    <col min="19" max="19" width="7.25" style="302" customWidth="1"/>
    <col min="20" max="20" width="9.75" style="302" customWidth="1"/>
    <col min="21" max="21" width="7.375" style="302" bestFit="1" customWidth="1"/>
    <col min="22" max="22" width="6.875" style="302" bestFit="1" customWidth="1"/>
    <col min="23" max="23" width="6.375" style="302" customWidth="1"/>
    <col min="24" max="24" width="7.5" style="302" customWidth="1"/>
    <col min="25" max="25" width="8.75" style="302" bestFit="1" customWidth="1"/>
    <col min="26" max="16384" width="11" style="302"/>
  </cols>
  <sheetData>
    <row r="1" spans="1:28">
      <c r="A1" s="658" t="s">
        <v>0</v>
      </c>
    </row>
    <row r="2" spans="1:28" ht="19.5" customHeight="1">
      <c r="B2" s="763" t="s">
        <v>339</v>
      </c>
      <c r="C2" s="763"/>
      <c r="D2" s="763"/>
      <c r="E2" s="763"/>
      <c r="F2" s="763"/>
      <c r="G2" s="763"/>
      <c r="H2" s="763"/>
      <c r="I2" s="763"/>
      <c r="J2" s="763"/>
      <c r="K2" s="763"/>
      <c r="L2" s="763"/>
      <c r="M2" s="763"/>
      <c r="N2" s="763"/>
      <c r="O2" s="763"/>
      <c r="P2" s="763"/>
      <c r="Q2" s="763"/>
      <c r="R2" s="763"/>
      <c r="S2" s="763"/>
      <c r="T2" s="763"/>
      <c r="U2" s="763"/>
    </row>
    <row r="3" spans="1:28">
      <c r="C3" s="304"/>
      <c r="D3" s="304"/>
      <c r="E3" s="304"/>
      <c r="F3" s="304"/>
      <c r="G3" s="304"/>
      <c r="H3" s="304"/>
      <c r="I3" s="304"/>
      <c r="J3" s="304"/>
      <c r="K3" s="304"/>
      <c r="L3" s="304"/>
      <c r="M3" s="304"/>
      <c r="N3" s="304"/>
      <c r="O3" s="304"/>
      <c r="P3" s="304"/>
    </row>
    <row r="4" spans="1:28">
      <c r="B4" s="304"/>
      <c r="C4" s="304"/>
      <c r="D4" s="304"/>
      <c r="E4" s="304"/>
      <c r="F4" s="304"/>
      <c r="G4" s="304"/>
      <c r="H4" s="304"/>
      <c r="I4" s="304"/>
      <c r="J4" s="304"/>
      <c r="K4" s="304"/>
      <c r="L4" s="304"/>
      <c r="M4" s="304"/>
      <c r="N4" s="304"/>
      <c r="O4" s="304"/>
      <c r="P4" s="304"/>
    </row>
    <row r="5" spans="1:28">
      <c r="D5" s="764" t="s">
        <v>1</v>
      </c>
      <c r="E5" s="764"/>
      <c r="F5" s="764"/>
      <c r="G5" s="764"/>
      <c r="H5" s="764"/>
      <c r="I5" s="765"/>
      <c r="J5" s="765"/>
      <c r="K5" s="765"/>
      <c r="L5" s="765"/>
      <c r="M5" s="765"/>
      <c r="N5" s="765"/>
      <c r="O5" s="765"/>
      <c r="P5" s="765"/>
      <c r="Q5" s="765"/>
      <c r="R5" s="765"/>
      <c r="S5" s="765"/>
      <c r="T5" s="765"/>
      <c r="U5" s="765"/>
    </row>
    <row r="7" spans="1:28">
      <c r="A7" s="768" t="s">
        <v>2</v>
      </c>
      <c r="B7" s="768"/>
      <c r="C7" s="768"/>
      <c r="D7" s="768"/>
      <c r="E7" s="768"/>
      <c r="F7" s="768"/>
      <c r="G7" s="768"/>
      <c r="H7" s="768"/>
      <c r="I7" s="768"/>
      <c r="J7" s="768"/>
      <c r="K7" s="768"/>
      <c r="L7" s="768"/>
      <c r="M7" s="768"/>
      <c r="N7" s="768"/>
      <c r="O7" s="768"/>
      <c r="P7" s="768"/>
      <c r="Q7" s="768"/>
      <c r="R7" s="768"/>
      <c r="S7" s="768"/>
      <c r="T7" s="768"/>
      <c r="U7" s="768"/>
      <c r="V7" s="768"/>
      <c r="W7" s="768"/>
    </row>
    <row r="8" spans="1:28">
      <c r="A8" s="768" t="s">
        <v>3</v>
      </c>
      <c r="B8" s="743" t="s">
        <v>4</v>
      </c>
      <c r="C8" s="743"/>
      <c r="D8" s="743"/>
      <c r="E8" s="743"/>
      <c r="F8" s="743"/>
      <c r="G8" s="743"/>
      <c r="H8" s="743"/>
      <c r="I8" s="743"/>
      <c r="J8" s="743"/>
      <c r="K8" s="743"/>
      <c r="L8" s="743"/>
      <c r="M8" s="766" t="s">
        <v>5</v>
      </c>
      <c r="N8" s="769"/>
      <c r="O8" s="769"/>
      <c r="P8" s="769"/>
      <c r="Q8" s="769"/>
      <c r="R8" s="769"/>
      <c r="S8" s="769"/>
      <c r="T8" s="769"/>
      <c r="U8" s="769"/>
      <c r="V8" s="769"/>
      <c r="W8" s="767"/>
    </row>
    <row r="9" spans="1:28">
      <c r="A9" s="768"/>
      <c r="B9" s="762">
        <v>2006</v>
      </c>
      <c r="C9" s="762">
        <v>2007</v>
      </c>
      <c r="D9" s="762">
        <v>2008</v>
      </c>
      <c r="E9" s="762">
        <v>2009</v>
      </c>
      <c r="F9" s="762">
        <v>2010</v>
      </c>
      <c r="G9" s="762">
        <v>2011</v>
      </c>
      <c r="H9" s="762">
        <v>2012</v>
      </c>
      <c r="I9" s="762"/>
      <c r="J9" s="762">
        <v>2013</v>
      </c>
      <c r="K9" s="762">
        <v>2014</v>
      </c>
      <c r="L9" s="762">
        <v>2015</v>
      </c>
      <c r="M9" s="762">
        <v>2006</v>
      </c>
      <c r="N9" s="762">
        <v>2007</v>
      </c>
      <c r="O9" s="762">
        <v>2008</v>
      </c>
      <c r="P9" s="762">
        <v>2009</v>
      </c>
      <c r="Q9" s="762">
        <v>2010</v>
      </c>
      <c r="R9" s="762">
        <v>2011</v>
      </c>
      <c r="S9" s="766">
        <v>2012</v>
      </c>
      <c r="T9" s="767"/>
      <c r="U9" s="762">
        <v>2013</v>
      </c>
      <c r="V9" s="762">
        <v>2014</v>
      </c>
      <c r="W9" s="762">
        <v>2015</v>
      </c>
    </row>
    <row r="10" spans="1:28">
      <c r="A10" s="8" t="s">
        <v>7</v>
      </c>
      <c r="B10" s="762"/>
      <c r="C10" s="762"/>
      <c r="D10" s="762"/>
      <c r="E10" s="762"/>
      <c r="F10" s="762"/>
      <c r="G10" s="762"/>
      <c r="H10" s="292" t="str">
        <f>+$A$1</f>
        <v>Marzo</v>
      </c>
      <c r="I10" s="292" t="s">
        <v>8</v>
      </c>
      <c r="J10" s="762"/>
      <c r="K10" s="762"/>
      <c r="L10" s="762"/>
      <c r="M10" s="762"/>
      <c r="N10" s="762"/>
      <c r="O10" s="762"/>
      <c r="P10" s="762"/>
      <c r="Q10" s="762"/>
      <c r="R10" s="762"/>
      <c r="S10" s="292" t="str">
        <f>+$A$1</f>
        <v>Marzo</v>
      </c>
      <c r="T10" s="292" t="s">
        <v>8</v>
      </c>
      <c r="U10" s="762"/>
      <c r="V10" s="762"/>
      <c r="W10" s="762"/>
    </row>
    <row r="11" spans="1:28">
      <c r="A11" s="246" t="s">
        <v>9</v>
      </c>
      <c r="B11" s="247"/>
      <c r="C11" s="247"/>
      <c r="D11" s="247"/>
      <c r="E11" s="247"/>
      <c r="F11" s="247"/>
      <c r="G11" s="247"/>
      <c r="H11" s="247"/>
      <c r="I11" s="247"/>
      <c r="J11" s="247"/>
      <c r="K11" s="247"/>
      <c r="L11" s="247"/>
      <c r="M11" s="247"/>
      <c r="N11" s="247"/>
      <c r="O11" s="247"/>
      <c r="P11" s="247"/>
      <c r="Q11" s="247"/>
      <c r="R11" s="247"/>
      <c r="S11" s="247"/>
      <c r="T11" s="247"/>
      <c r="U11" s="247"/>
      <c r="V11" s="247"/>
      <c r="W11" s="247"/>
    </row>
    <row r="12" spans="1:28">
      <c r="A12" s="246" t="s">
        <v>10</v>
      </c>
      <c r="B12" s="247"/>
      <c r="C12" s="247"/>
      <c r="D12" s="247"/>
      <c r="E12" s="247"/>
      <c r="F12" s="247"/>
      <c r="G12" s="247"/>
      <c r="H12" s="247"/>
      <c r="I12" s="247"/>
      <c r="J12" s="247"/>
      <c r="K12" s="247"/>
      <c r="L12" s="247"/>
      <c r="M12" s="247"/>
      <c r="N12" s="247"/>
      <c r="O12" s="247"/>
      <c r="P12" s="247"/>
      <c r="Q12" s="247"/>
      <c r="R12" s="247"/>
      <c r="S12" s="247"/>
      <c r="T12" s="247"/>
      <c r="U12" s="247"/>
      <c r="V12" s="247"/>
      <c r="W12" s="247"/>
    </row>
    <row r="13" spans="1:28">
      <c r="A13" s="4"/>
      <c r="B13" s="5"/>
      <c r="C13" s="5"/>
      <c r="D13" s="5"/>
      <c r="E13" s="5"/>
      <c r="F13" s="5"/>
      <c r="G13" s="5"/>
      <c r="H13" s="5"/>
      <c r="I13" s="5"/>
      <c r="J13" s="5"/>
      <c r="K13" s="5"/>
      <c r="L13" s="5"/>
      <c r="M13" s="5"/>
      <c r="N13" s="6"/>
      <c r="O13" s="5"/>
      <c r="P13" s="5"/>
      <c r="Q13" s="5"/>
      <c r="R13" s="5"/>
      <c r="S13" s="5"/>
      <c r="T13" s="6"/>
      <c r="U13" s="6"/>
      <c r="V13" s="6"/>
      <c r="W13" s="7"/>
      <c r="X13" s="7"/>
      <c r="Y13" s="7"/>
      <c r="Z13" s="7"/>
      <c r="AA13" s="7"/>
      <c r="AB13" s="7"/>
    </row>
    <row r="14" spans="1:28">
      <c r="A14" s="768" t="s">
        <v>2</v>
      </c>
      <c r="B14" s="768"/>
      <c r="C14" s="768"/>
      <c r="D14" s="768"/>
      <c r="E14" s="768"/>
      <c r="F14" s="768"/>
      <c r="G14" s="768"/>
      <c r="H14" s="768"/>
      <c r="I14" s="768"/>
      <c r="J14" s="768"/>
      <c r="K14" s="768"/>
      <c r="L14" s="768"/>
      <c r="M14" s="768"/>
      <c r="N14" s="768"/>
      <c r="O14" s="768"/>
      <c r="P14" s="768"/>
      <c r="Q14" s="768"/>
      <c r="R14" s="768"/>
      <c r="S14" s="768"/>
      <c r="T14" s="768"/>
      <c r="U14" s="768"/>
      <c r="V14" s="768"/>
      <c r="W14" s="768"/>
    </row>
    <row r="15" spans="1:28">
      <c r="A15" s="762" t="s">
        <v>3</v>
      </c>
      <c r="B15" s="762" t="s">
        <v>6</v>
      </c>
      <c r="C15" s="762"/>
      <c r="D15" s="762"/>
      <c r="E15" s="762"/>
      <c r="F15" s="762"/>
      <c r="G15" s="762"/>
      <c r="H15" s="762"/>
      <c r="I15" s="762"/>
      <c r="J15" s="762"/>
      <c r="K15" s="762"/>
      <c r="L15" s="762"/>
      <c r="M15" s="766" t="s">
        <v>314</v>
      </c>
      <c r="N15" s="769"/>
      <c r="O15" s="769"/>
      <c r="P15" s="769"/>
      <c r="Q15" s="769"/>
      <c r="R15" s="769"/>
      <c r="S15" s="769"/>
      <c r="T15" s="769"/>
      <c r="U15" s="769"/>
      <c r="V15" s="769"/>
      <c r="W15" s="767"/>
    </row>
    <row r="16" spans="1:28">
      <c r="A16" s="762"/>
      <c r="B16" s="762">
        <v>2006</v>
      </c>
      <c r="C16" s="762">
        <v>2007</v>
      </c>
      <c r="D16" s="762">
        <v>2008</v>
      </c>
      <c r="E16" s="762">
        <v>2009</v>
      </c>
      <c r="F16" s="762">
        <v>2010</v>
      </c>
      <c r="G16" s="762">
        <v>2011</v>
      </c>
      <c r="H16" s="762">
        <v>2012</v>
      </c>
      <c r="I16" s="762"/>
      <c r="J16" s="762">
        <v>2013</v>
      </c>
      <c r="K16" s="762">
        <v>2014</v>
      </c>
      <c r="L16" s="762">
        <v>2015</v>
      </c>
      <c r="M16" s="762">
        <v>2006</v>
      </c>
      <c r="N16" s="762">
        <v>2007</v>
      </c>
      <c r="O16" s="762">
        <v>2008</v>
      </c>
      <c r="P16" s="762">
        <v>2009</v>
      </c>
      <c r="Q16" s="762">
        <v>2010</v>
      </c>
      <c r="R16" s="762">
        <v>2011</v>
      </c>
      <c r="S16" s="766">
        <v>2012</v>
      </c>
      <c r="T16" s="767"/>
      <c r="U16" s="762">
        <v>2013</v>
      </c>
      <c r="V16" s="762">
        <v>2014</v>
      </c>
      <c r="W16" s="762">
        <v>2015</v>
      </c>
    </row>
    <row r="17" spans="1:28">
      <c r="A17" s="8" t="s">
        <v>7</v>
      </c>
      <c r="B17" s="762"/>
      <c r="C17" s="762"/>
      <c r="D17" s="762"/>
      <c r="E17" s="762"/>
      <c r="F17" s="762"/>
      <c r="G17" s="762"/>
      <c r="H17" s="292" t="s">
        <v>0</v>
      </c>
      <c r="I17" s="292" t="s">
        <v>8</v>
      </c>
      <c r="J17" s="762"/>
      <c r="K17" s="762"/>
      <c r="L17" s="762"/>
      <c r="M17" s="762"/>
      <c r="N17" s="762"/>
      <c r="O17" s="762"/>
      <c r="P17" s="762"/>
      <c r="Q17" s="762"/>
      <c r="R17" s="762"/>
      <c r="S17" s="292" t="str">
        <f>+$A$1</f>
        <v>Marzo</v>
      </c>
      <c r="T17" s="292" t="s">
        <v>8</v>
      </c>
      <c r="U17" s="762"/>
      <c r="V17" s="762"/>
      <c r="W17" s="762"/>
    </row>
    <row r="18" spans="1:28">
      <c r="A18" s="246" t="s">
        <v>9</v>
      </c>
      <c r="B18" s="247"/>
      <c r="C18" s="247"/>
      <c r="D18" s="247"/>
      <c r="E18" s="247"/>
      <c r="F18" s="247"/>
      <c r="G18" s="247"/>
      <c r="H18" s="247"/>
      <c r="I18" s="247"/>
      <c r="J18" s="247"/>
      <c r="K18" s="247"/>
      <c r="L18" s="247"/>
      <c r="M18" s="247"/>
      <c r="N18" s="247"/>
      <c r="O18" s="247"/>
      <c r="P18" s="247"/>
      <c r="Q18" s="247"/>
      <c r="R18" s="247"/>
      <c r="S18" s="247"/>
      <c r="T18" s="247"/>
      <c r="U18" s="247"/>
      <c r="V18" s="247"/>
      <c r="W18" s="247"/>
    </row>
    <row r="19" spans="1:28">
      <c r="A19" s="246" t="s">
        <v>10</v>
      </c>
      <c r="B19" s="247"/>
      <c r="C19" s="247"/>
      <c r="D19" s="247"/>
      <c r="E19" s="247"/>
      <c r="F19" s="247"/>
      <c r="G19" s="247"/>
      <c r="H19" s="247"/>
      <c r="I19" s="247"/>
      <c r="J19" s="247"/>
      <c r="K19" s="247"/>
      <c r="L19" s="247"/>
      <c r="M19" s="247"/>
      <c r="N19" s="247"/>
      <c r="O19" s="247"/>
      <c r="P19" s="247"/>
      <c r="Q19" s="247"/>
      <c r="R19" s="247"/>
      <c r="S19" s="247"/>
      <c r="T19" s="247"/>
      <c r="U19" s="247"/>
      <c r="V19" s="247"/>
      <c r="W19" s="247"/>
    </row>
    <row r="20" spans="1:28">
      <c r="A20" s="4"/>
      <c r="B20" s="5"/>
      <c r="C20" s="5"/>
      <c r="D20" s="5"/>
      <c r="E20" s="5"/>
      <c r="F20" s="5"/>
      <c r="G20" s="5"/>
      <c r="H20" s="5"/>
      <c r="I20" s="5"/>
      <c r="J20" s="5"/>
      <c r="K20" s="5"/>
      <c r="L20" s="5"/>
      <c r="M20" s="5"/>
      <c r="N20" s="5"/>
      <c r="O20" s="5"/>
      <c r="P20" s="5"/>
      <c r="Q20" s="5"/>
      <c r="R20" s="5"/>
      <c r="S20" s="11"/>
      <c r="T20" s="12"/>
      <c r="U20" s="11"/>
      <c r="V20" s="11"/>
      <c r="W20" s="11"/>
      <c r="X20" s="11"/>
      <c r="Y20" s="11"/>
      <c r="Z20" s="11"/>
      <c r="AA20" s="11"/>
      <c r="AB20" s="11"/>
    </row>
    <row r="21" spans="1:28">
      <c r="A21" s="768" t="s">
        <v>2</v>
      </c>
      <c r="B21" s="768"/>
      <c r="C21" s="768"/>
      <c r="D21" s="768"/>
      <c r="E21" s="768"/>
      <c r="F21" s="768"/>
      <c r="G21" s="768"/>
      <c r="H21" s="768"/>
      <c r="I21" s="768"/>
      <c r="J21" s="768"/>
      <c r="K21" s="768"/>
      <c r="L21" s="768"/>
      <c r="M21" s="768"/>
      <c r="N21" s="768"/>
      <c r="O21" s="768"/>
      <c r="P21" s="768"/>
      <c r="Q21" s="768"/>
      <c r="R21" s="768"/>
      <c r="S21" s="768"/>
      <c r="T21" s="768"/>
      <c r="U21" s="768"/>
      <c r="V21" s="768"/>
      <c r="W21" s="768"/>
    </row>
    <row r="22" spans="1:28">
      <c r="A22" s="762" t="s">
        <v>3</v>
      </c>
      <c r="B22" s="762" t="s">
        <v>12</v>
      </c>
      <c r="C22" s="762"/>
      <c r="D22" s="762"/>
      <c r="E22" s="762"/>
      <c r="F22" s="762"/>
      <c r="G22" s="762"/>
      <c r="H22" s="762"/>
      <c r="I22" s="762"/>
      <c r="J22" s="762"/>
      <c r="K22" s="762"/>
      <c r="L22" s="762"/>
      <c r="M22" s="762" t="s">
        <v>13</v>
      </c>
      <c r="N22" s="762"/>
      <c r="O22" s="762"/>
      <c r="P22" s="762"/>
      <c r="Q22" s="762"/>
      <c r="R22" s="762"/>
      <c r="S22" s="762"/>
      <c r="T22" s="762"/>
      <c r="U22" s="762"/>
      <c r="V22" s="762"/>
      <c r="W22" s="762"/>
    </row>
    <row r="23" spans="1:28">
      <c r="A23" s="762"/>
      <c r="B23" s="762">
        <v>2006</v>
      </c>
      <c r="C23" s="762">
        <v>2007</v>
      </c>
      <c r="D23" s="762">
        <v>2008</v>
      </c>
      <c r="E23" s="762">
        <v>2009</v>
      </c>
      <c r="F23" s="762">
        <v>2010</v>
      </c>
      <c r="G23" s="762">
        <v>2011</v>
      </c>
      <c r="H23" s="762">
        <v>2012</v>
      </c>
      <c r="I23" s="762"/>
      <c r="J23" s="762">
        <v>2013</v>
      </c>
      <c r="K23" s="762">
        <v>2014</v>
      </c>
      <c r="L23" s="762">
        <v>2015</v>
      </c>
      <c r="M23" s="762">
        <v>2006</v>
      </c>
      <c r="N23" s="762">
        <v>2007</v>
      </c>
      <c r="O23" s="762">
        <v>2008</v>
      </c>
      <c r="P23" s="762">
        <v>2009</v>
      </c>
      <c r="Q23" s="762">
        <v>2010</v>
      </c>
      <c r="R23" s="762">
        <v>2011</v>
      </c>
      <c r="S23" s="766">
        <v>2012</v>
      </c>
      <c r="T23" s="767"/>
      <c r="U23" s="762">
        <v>2013</v>
      </c>
      <c r="V23" s="762">
        <v>2014</v>
      </c>
      <c r="W23" s="762">
        <v>2015</v>
      </c>
    </row>
    <row r="24" spans="1:28">
      <c r="A24" s="8" t="s">
        <v>7</v>
      </c>
      <c r="B24" s="762"/>
      <c r="C24" s="762"/>
      <c r="D24" s="762"/>
      <c r="E24" s="762"/>
      <c r="F24" s="762"/>
      <c r="G24" s="762"/>
      <c r="H24" s="292" t="s">
        <v>0</v>
      </c>
      <c r="I24" s="292" t="s">
        <v>8</v>
      </c>
      <c r="J24" s="762"/>
      <c r="K24" s="762"/>
      <c r="L24" s="762"/>
      <c r="M24" s="762"/>
      <c r="N24" s="762"/>
      <c r="O24" s="762"/>
      <c r="P24" s="762"/>
      <c r="Q24" s="762"/>
      <c r="R24" s="762"/>
      <c r="S24" s="292" t="str">
        <f>+$A$1</f>
        <v>Marzo</v>
      </c>
      <c r="T24" s="292" t="s">
        <v>8</v>
      </c>
      <c r="U24" s="762"/>
      <c r="V24" s="762"/>
      <c r="W24" s="762"/>
    </row>
    <row r="25" spans="1:28">
      <c r="A25" s="246" t="s">
        <v>9</v>
      </c>
      <c r="B25" s="247"/>
      <c r="C25" s="247"/>
      <c r="D25" s="247"/>
      <c r="E25" s="247"/>
      <c r="F25" s="247"/>
      <c r="G25" s="247"/>
      <c r="H25" s="247"/>
      <c r="I25" s="247"/>
      <c r="J25" s="247"/>
      <c r="K25" s="247"/>
      <c r="L25" s="247"/>
      <c r="M25" s="248">
        <f>+B11+M11+B18+M18+B25</f>
        <v>0</v>
      </c>
      <c r="N25" s="248">
        <f t="shared" ref="N25:T25" si="0">+C11+N11+C18+N18+C25</f>
        <v>0</v>
      </c>
      <c r="O25" s="248">
        <f t="shared" si="0"/>
        <v>0</v>
      </c>
      <c r="P25" s="248">
        <f t="shared" si="0"/>
        <v>0</v>
      </c>
      <c r="Q25" s="248">
        <f t="shared" si="0"/>
        <v>0</v>
      </c>
      <c r="R25" s="248">
        <f t="shared" si="0"/>
        <v>0</v>
      </c>
      <c r="S25" s="248">
        <f t="shared" si="0"/>
        <v>0</v>
      </c>
      <c r="T25" s="248">
        <f t="shared" si="0"/>
        <v>0</v>
      </c>
      <c r="U25" s="248">
        <f>+J11+U11+J18+U18+J25</f>
        <v>0</v>
      </c>
      <c r="V25" s="248">
        <f t="shared" ref="V25:V26" si="1">+K11+V11+K18+V18+K25</f>
        <v>0</v>
      </c>
      <c r="W25" s="248">
        <f t="shared" ref="W25:W26" si="2">+L11+W11+L18+W18+L25</f>
        <v>0</v>
      </c>
    </row>
    <row r="26" spans="1:28">
      <c r="A26" s="246" t="s">
        <v>10</v>
      </c>
      <c r="B26" s="247"/>
      <c r="C26" s="247"/>
      <c r="D26" s="247"/>
      <c r="E26" s="247"/>
      <c r="F26" s="247"/>
      <c r="G26" s="247"/>
      <c r="H26" s="247"/>
      <c r="I26" s="247"/>
      <c r="J26" s="247"/>
      <c r="K26" s="247"/>
      <c r="L26" s="247"/>
      <c r="M26" s="248">
        <f>+B12+M12+B19+M19+B26</f>
        <v>0</v>
      </c>
      <c r="N26" s="248">
        <f t="shared" ref="N26:U26" si="3">+C12+N12+C19+N19+C26</f>
        <v>0</v>
      </c>
      <c r="O26" s="248">
        <f t="shared" si="3"/>
        <v>0</v>
      </c>
      <c r="P26" s="248">
        <f t="shared" si="3"/>
        <v>0</v>
      </c>
      <c r="Q26" s="248">
        <f t="shared" si="3"/>
        <v>0</v>
      </c>
      <c r="R26" s="248">
        <f t="shared" si="3"/>
        <v>0</v>
      </c>
      <c r="S26" s="248">
        <f t="shared" si="3"/>
        <v>0</v>
      </c>
      <c r="T26" s="248">
        <f t="shared" si="3"/>
        <v>0</v>
      </c>
      <c r="U26" s="248">
        <f t="shared" si="3"/>
        <v>0</v>
      </c>
      <c r="V26" s="248">
        <f t="shared" si="1"/>
        <v>0</v>
      </c>
      <c r="W26" s="248">
        <f t="shared" si="2"/>
        <v>0</v>
      </c>
    </row>
    <row r="27" spans="1:28">
      <c r="A27" s="4"/>
      <c r="B27" s="5"/>
      <c r="C27" s="5"/>
      <c r="D27" s="5"/>
      <c r="E27" s="5"/>
      <c r="F27" s="5"/>
      <c r="G27" s="5"/>
      <c r="H27" s="5"/>
      <c r="I27" s="5"/>
      <c r="J27" s="5"/>
      <c r="K27" s="5"/>
      <c r="L27" s="5"/>
      <c r="M27" s="5"/>
      <c r="N27" s="5"/>
      <c r="O27" s="5"/>
      <c r="P27" s="5"/>
      <c r="Q27" s="5"/>
      <c r="R27" s="5"/>
      <c r="S27" s="11"/>
      <c r="T27" s="12"/>
      <c r="U27" s="11"/>
      <c r="V27" s="11"/>
      <c r="W27" s="11"/>
      <c r="X27" s="11"/>
      <c r="Y27" s="11"/>
      <c r="Z27" s="11"/>
      <c r="AA27" s="11"/>
      <c r="AB27" s="11"/>
    </row>
    <row r="28" spans="1:28">
      <c r="A28" s="733" t="s">
        <v>14</v>
      </c>
      <c r="B28" s="733"/>
      <c r="C28" s="733"/>
      <c r="D28" s="733"/>
      <c r="E28" s="733"/>
      <c r="F28" s="733"/>
      <c r="G28" s="733"/>
      <c r="H28" s="733"/>
      <c r="I28" s="733"/>
      <c r="J28" s="733"/>
      <c r="K28" s="733"/>
      <c r="L28" s="733"/>
      <c r="M28" s="733"/>
      <c r="N28" s="733"/>
      <c r="O28" s="733"/>
      <c r="P28" s="733"/>
      <c r="Q28" s="733"/>
      <c r="R28" s="733"/>
      <c r="S28" s="733"/>
      <c r="T28" s="733"/>
      <c r="U28" s="733"/>
      <c r="V28" s="733"/>
      <c r="W28" s="733"/>
    </row>
    <row r="29" spans="1:28">
      <c r="A29" s="734" t="s">
        <v>3</v>
      </c>
      <c r="B29" s="862" t="s">
        <v>4</v>
      </c>
      <c r="C29" s="863"/>
      <c r="D29" s="863"/>
      <c r="E29" s="863"/>
      <c r="F29" s="863"/>
      <c r="G29" s="863"/>
      <c r="H29" s="863"/>
      <c r="I29" s="863"/>
      <c r="J29" s="863"/>
      <c r="K29" s="863"/>
      <c r="L29" s="864"/>
      <c r="M29" s="865" t="s">
        <v>5</v>
      </c>
      <c r="N29" s="865"/>
      <c r="O29" s="865"/>
      <c r="P29" s="865"/>
      <c r="Q29" s="865"/>
      <c r="R29" s="865"/>
      <c r="S29" s="865"/>
      <c r="T29" s="865"/>
      <c r="U29" s="865"/>
      <c r="V29" s="865"/>
      <c r="W29" s="865"/>
    </row>
    <row r="30" spans="1:28">
      <c r="A30" s="734"/>
      <c r="B30" s="734">
        <v>2006</v>
      </c>
      <c r="C30" s="734">
        <v>2007</v>
      </c>
      <c r="D30" s="734">
        <v>2008</v>
      </c>
      <c r="E30" s="734">
        <v>2009</v>
      </c>
      <c r="F30" s="734">
        <v>2010</v>
      </c>
      <c r="G30" s="734">
        <v>2011</v>
      </c>
      <c r="H30" s="249">
        <v>2012</v>
      </c>
      <c r="I30" s="249"/>
      <c r="J30" s="734">
        <v>2013</v>
      </c>
      <c r="K30" s="734">
        <v>2014</v>
      </c>
      <c r="L30" s="734">
        <v>2015</v>
      </c>
      <c r="M30" s="734">
        <v>2006</v>
      </c>
      <c r="N30" s="734">
        <v>2007</v>
      </c>
      <c r="O30" s="734">
        <v>2008</v>
      </c>
      <c r="P30" s="734">
        <v>2009</v>
      </c>
      <c r="Q30" s="734">
        <v>2010</v>
      </c>
      <c r="R30" s="735">
        <v>2011</v>
      </c>
      <c r="S30" s="723">
        <v>2012</v>
      </c>
      <c r="T30" s="725"/>
      <c r="U30" s="734">
        <v>2013</v>
      </c>
      <c r="V30" s="734">
        <v>2014</v>
      </c>
      <c r="W30" s="734">
        <v>2015</v>
      </c>
    </row>
    <row r="31" spans="1:28">
      <c r="A31" s="13" t="s">
        <v>7</v>
      </c>
      <c r="B31" s="734"/>
      <c r="C31" s="734"/>
      <c r="D31" s="734"/>
      <c r="E31" s="734"/>
      <c r="F31" s="734"/>
      <c r="G31" s="734"/>
      <c r="H31" s="289" t="str">
        <f>+$A$1</f>
        <v>Marzo</v>
      </c>
      <c r="I31" s="289" t="s">
        <v>8</v>
      </c>
      <c r="J31" s="734"/>
      <c r="K31" s="734"/>
      <c r="L31" s="734"/>
      <c r="M31" s="734"/>
      <c r="N31" s="734"/>
      <c r="O31" s="734"/>
      <c r="P31" s="734"/>
      <c r="Q31" s="734"/>
      <c r="R31" s="736"/>
      <c r="S31" s="289" t="str">
        <f>+$A$1</f>
        <v>Marzo</v>
      </c>
      <c r="T31" s="289" t="s">
        <v>8</v>
      </c>
      <c r="U31" s="734"/>
      <c r="V31" s="734"/>
      <c r="W31" s="734"/>
    </row>
    <row r="32" spans="1:28">
      <c r="A32" s="246" t="s">
        <v>9</v>
      </c>
      <c r="B32" s="247"/>
      <c r="C32" s="247"/>
      <c r="D32" s="247"/>
      <c r="E32" s="247"/>
      <c r="F32" s="247"/>
      <c r="G32" s="247"/>
      <c r="H32" s="247"/>
      <c r="I32" s="247"/>
      <c r="J32" s="247"/>
      <c r="K32" s="247"/>
      <c r="L32" s="247"/>
      <c r="M32" s="247"/>
      <c r="N32" s="247"/>
      <c r="O32" s="247"/>
      <c r="P32" s="247"/>
      <c r="Q32" s="247"/>
      <c r="R32" s="247"/>
      <c r="S32" s="247"/>
      <c r="T32" s="247"/>
      <c r="U32" s="247"/>
      <c r="V32" s="247"/>
      <c r="W32" s="247"/>
    </row>
    <row r="33" spans="1:28">
      <c r="A33" s="246" t="s">
        <v>10</v>
      </c>
      <c r="B33" s="247"/>
      <c r="C33" s="247"/>
      <c r="D33" s="247"/>
      <c r="E33" s="247"/>
      <c r="F33" s="247"/>
      <c r="G33" s="247"/>
      <c r="H33" s="247"/>
      <c r="I33" s="247"/>
      <c r="J33" s="247"/>
      <c r="K33" s="247"/>
      <c r="L33" s="247"/>
      <c r="M33" s="247"/>
      <c r="N33" s="247"/>
      <c r="O33" s="247"/>
      <c r="P33" s="247"/>
      <c r="Q33" s="247"/>
      <c r="R33" s="247"/>
      <c r="S33" s="247"/>
      <c r="T33" s="247"/>
      <c r="U33" s="247"/>
      <c r="V33" s="247"/>
      <c r="W33" s="247"/>
    </row>
    <row r="34" spans="1:28">
      <c r="A34" s="4"/>
      <c r="B34" s="5"/>
      <c r="C34" s="5"/>
      <c r="D34" s="5"/>
      <c r="E34" s="5"/>
      <c r="F34" s="5"/>
      <c r="G34" s="5"/>
      <c r="H34" s="5"/>
      <c r="I34" s="5"/>
      <c r="J34" s="5"/>
      <c r="K34" s="5"/>
      <c r="L34" s="5"/>
      <c r="M34" s="5"/>
      <c r="N34" s="6"/>
      <c r="O34" s="5"/>
      <c r="P34" s="5"/>
      <c r="Q34" s="5"/>
      <c r="R34" s="5"/>
      <c r="S34" s="5"/>
      <c r="T34" s="6"/>
      <c r="U34" s="6"/>
      <c r="V34" s="6"/>
      <c r="W34" s="7"/>
      <c r="X34" s="7"/>
      <c r="Y34" s="7"/>
      <c r="Z34" s="7"/>
      <c r="AA34" s="7"/>
      <c r="AB34" s="7"/>
    </row>
    <row r="35" spans="1:28">
      <c r="A35" s="733" t="s">
        <v>14</v>
      </c>
      <c r="B35" s="733"/>
      <c r="C35" s="733"/>
      <c r="D35" s="733"/>
      <c r="E35" s="733"/>
      <c r="F35" s="733"/>
      <c r="G35" s="733"/>
      <c r="H35" s="733"/>
      <c r="I35" s="733"/>
      <c r="J35" s="733"/>
      <c r="K35" s="733"/>
      <c r="L35" s="733"/>
      <c r="M35" s="733"/>
      <c r="N35" s="733"/>
      <c r="O35" s="733"/>
      <c r="P35" s="733"/>
      <c r="Q35" s="733"/>
      <c r="R35" s="733"/>
      <c r="S35" s="733"/>
      <c r="T35" s="733"/>
      <c r="U35" s="733"/>
      <c r="V35" s="733"/>
      <c r="W35" s="733"/>
    </row>
    <row r="36" spans="1:28">
      <c r="A36" s="734" t="s">
        <v>3</v>
      </c>
      <c r="B36" s="723" t="s">
        <v>6</v>
      </c>
      <c r="C36" s="724"/>
      <c r="D36" s="724"/>
      <c r="E36" s="724"/>
      <c r="F36" s="724"/>
      <c r="G36" s="724"/>
      <c r="H36" s="724"/>
      <c r="I36" s="724"/>
      <c r="J36" s="724"/>
      <c r="K36" s="724"/>
      <c r="L36" s="725"/>
      <c r="M36" s="723" t="s">
        <v>11</v>
      </c>
      <c r="N36" s="724"/>
      <c r="O36" s="724"/>
      <c r="P36" s="724"/>
      <c r="Q36" s="724"/>
      <c r="R36" s="724"/>
      <c r="S36" s="724"/>
      <c r="T36" s="724"/>
      <c r="U36" s="724"/>
      <c r="V36" s="724"/>
      <c r="W36" s="725"/>
    </row>
    <row r="37" spans="1:28">
      <c r="A37" s="734"/>
      <c r="B37" s="734">
        <v>2006</v>
      </c>
      <c r="C37" s="734">
        <v>2007</v>
      </c>
      <c r="D37" s="734">
        <v>2008</v>
      </c>
      <c r="E37" s="734">
        <v>2009</v>
      </c>
      <c r="F37" s="734">
        <v>2010</v>
      </c>
      <c r="G37" s="734">
        <v>2011</v>
      </c>
      <c r="H37" s="249">
        <v>2012</v>
      </c>
      <c r="I37" s="249"/>
      <c r="J37" s="734">
        <v>2013</v>
      </c>
      <c r="K37" s="734">
        <v>2014</v>
      </c>
      <c r="L37" s="734">
        <v>2015</v>
      </c>
      <c r="M37" s="734">
        <v>2006</v>
      </c>
      <c r="N37" s="734">
        <v>2007</v>
      </c>
      <c r="O37" s="734">
        <v>2008</v>
      </c>
      <c r="P37" s="734">
        <v>2009</v>
      </c>
      <c r="Q37" s="734">
        <v>2010</v>
      </c>
      <c r="R37" s="735">
        <v>2011</v>
      </c>
      <c r="S37" s="723">
        <v>2012</v>
      </c>
      <c r="T37" s="725"/>
      <c r="U37" s="734">
        <v>2013</v>
      </c>
      <c r="V37" s="734">
        <v>2014</v>
      </c>
      <c r="W37" s="734">
        <v>2015</v>
      </c>
    </row>
    <row r="38" spans="1:28">
      <c r="A38" s="13" t="s">
        <v>7</v>
      </c>
      <c r="B38" s="734"/>
      <c r="C38" s="734"/>
      <c r="D38" s="734"/>
      <c r="E38" s="734"/>
      <c r="F38" s="734"/>
      <c r="G38" s="734"/>
      <c r="H38" s="289" t="str">
        <f>+$A$1</f>
        <v>Marzo</v>
      </c>
      <c r="I38" s="289" t="s">
        <v>8</v>
      </c>
      <c r="J38" s="734"/>
      <c r="K38" s="734"/>
      <c r="L38" s="734"/>
      <c r="M38" s="734"/>
      <c r="N38" s="734"/>
      <c r="O38" s="734"/>
      <c r="P38" s="734"/>
      <c r="Q38" s="734"/>
      <c r="R38" s="736"/>
      <c r="S38" s="289" t="str">
        <f>+$A$1</f>
        <v>Marzo</v>
      </c>
      <c r="T38" s="289" t="s">
        <v>8</v>
      </c>
      <c r="U38" s="734"/>
      <c r="V38" s="734"/>
      <c r="W38" s="734"/>
    </row>
    <row r="39" spans="1:28">
      <c r="A39" s="246" t="s">
        <v>9</v>
      </c>
      <c r="B39" s="247"/>
      <c r="C39" s="247"/>
      <c r="D39" s="247"/>
      <c r="E39" s="247"/>
      <c r="F39" s="247"/>
      <c r="G39" s="247"/>
      <c r="H39" s="247"/>
      <c r="I39" s="247"/>
      <c r="J39" s="247"/>
      <c r="K39" s="247"/>
      <c r="L39" s="247"/>
      <c r="M39" s="247"/>
      <c r="N39" s="247"/>
      <c r="O39" s="247"/>
      <c r="P39" s="247"/>
      <c r="Q39" s="247"/>
      <c r="R39" s="247"/>
      <c r="S39" s="247"/>
      <c r="T39" s="247"/>
      <c r="U39" s="247"/>
      <c r="V39" s="247"/>
      <c r="W39" s="247"/>
    </row>
    <row r="40" spans="1:28">
      <c r="A40" s="246" t="s">
        <v>10</v>
      </c>
      <c r="B40" s="247"/>
      <c r="C40" s="247"/>
      <c r="D40" s="247"/>
      <c r="E40" s="247"/>
      <c r="F40" s="247"/>
      <c r="G40" s="247"/>
      <c r="H40" s="247"/>
      <c r="I40" s="247"/>
      <c r="J40" s="247"/>
      <c r="K40" s="247"/>
      <c r="L40" s="247"/>
      <c r="M40" s="247"/>
      <c r="N40" s="247"/>
      <c r="O40" s="247"/>
      <c r="P40" s="247"/>
      <c r="Q40" s="247"/>
      <c r="R40" s="247"/>
      <c r="S40" s="247"/>
      <c r="T40" s="247"/>
      <c r="U40" s="247"/>
      <c r="V40" s="247"/>
      <c r="W40" s="247"/>
    </row>
    <row r="41" spans="1:28">
      <c r="A41" s="4"/>
      <c r="B41" s="5"/>
      <c r="C41" s="5"/>
      <c r="D41" s="5"/>
      <c r="E41" s="5"/>
      <c r="F41" s="5"/>
      <c r="G41" s="5"/>
      <c r="H41" s="5"/>
      <c r="I41" s="5"/>
      <c r="J41" s="5"/>
      <c r="K41" s="5"/>
      <c r="L41" s="5"/>
      <c r="M41" s="5"/>
      <c r="N41" s="6"/>
      <c r="O41" s="5"/>
      <c r="P41" s="5"/>
      <c r="Q41" s="5"/>
      <c r="R41" s="5"/>
      <c r="S41" s="5"/>
      <c r="T41" s="6"/>
      <c r="U41" s="6"/>
      <c r="V41" s="6"/>
      <c r="W41" s="7"/>
      <c r="X41" s="7"/>
      <c r="Y41" s="7"/>
      <c r="Z41" s="7"/>
      <c r="AA41" s="7"/>
      <c r="AB41" s="7"/>
    </row>
    <row r="42" spans="1:28">
      <c r="A42" s="733" t="s">
        <v>14</v>
      </c>
      <c r="B42" s="733"/>
      <c r="C42" s="733"/>
      <c r="D42" s="733"/>
      <c r="E42" s="733"/>
      <c r="F42" s="733"/>
      <c r="G42" s="733"/>
      <c r="H42" s="733"/>
      <c r="I42" s="733"/>
      <c r="J42" s="733"/>
      <c r="K42" s="733"/>
      <c r="L42" s="733"/>
      <c r="M42" s="733"/>
      <c r="N42" s="733"/>
      <c r="O42" s="733"/>
      <c r="P42" s="733"/>
      <c r="Q42" s="733"/>
      <c r="R42" s="733"/>
      <c r="S42" s="733"/>
      <c r="T42" s="733"/>
      <c r="U42" s="733"/>
      <c r="V42" s="733"/>
      <c r="W42" s="733"/>
    </row>
    <row r="43" spans="1:28">
      <c r="A43" s="734" t="s">
        <v>3</v>
      </c>
      <c r="B43" s="723" t="s">
        <v>12</v>
      </c>
      <c r="C43" s="724"/>
      <c r="D43" s="724"/>
      <c r="E43" s="724"/>
      <c r="F43" s="724"/>
      <c r="G43" s="724"/>
      <c r="H43" s="724"/>
      <c r="I43" s="724"/>
      <c r="J43" s="724"/>
      <c r="K43" s="724"/>
      <c r="L43" s="725"/>
      <c r="M43" s="723" t="s">
        <v>13</v>
      </c>
      <c r="N43" s="724"/>
      <c r="O43" s="724"/>
      <c r="P43" s="724"/>
      <c r="Q43" s="724"/>
      <c r="R43" s="724"/>
      <c r="S43" s="724"/>
      <c r="T43" s="724"/>
      <c r="U43" s="724"/>
      <c r="V43" s="724"/>
      <c r="W43" s="725"/>
    </row>
    <row r="44" spans="1:28">
      <c r="A44" s="734"/>
      <c r="B44" s="734">
        <v>2006</v>
      </c>
      <c r="C44" s="734">
        <v>2007</v>
      </c>
      <c r="D44" s="734">
        <v>2008</v>
      </c>
      <c r="E44" s="734">
        <v>2009</v>
      </c>
      <c r="F44" s="734">
        <v>2010</v>
      </c>
      <c r="G44" s="734">
        <v>2011</v>
      </c>
      <c r="H44" s="249">
        <v>2012</v>
      </c>
      <c r="I44" s="249"/>
      <c r="J44" s="734">
        <v>2013</v>
      </c>
      <c r="K44" s="734">
        <v>2014</v>
      </c>
      <c r="L44" s="734">
        <v>2015</v>
      </c>
      <c r="M44" s="734">
        <v>2006</v>
      </c>
      <c r="N44" s="734">
        <v>2007</v>
      </c>
      <c r="O44" s="734">
        <v>2008</v>
      </c>
      <c r="P44" s="734">
        <v>2009</v>
      </c>
      <c r="Q44" s="734">
        <v>2010</v>
      </c>
      <c r="R44" s="735">
        <v>2011</v>
      </c>
      <c r="S44" s="723">
        <v>2012</v>
      </c>
      <c r="T44" s="725"/>
      <c r="U44" s="734">
        <v>2013</v>
      </c>
      <c r="V44" s="734">
        <v>2014</v>
      </c>
      <c r="W44" s="734">
        <v>2015</v>
      </c>
    </row>
    <row r="45" spans="1:28">
      <c r="A45" s="13" t="s">
        <v>7</v>
      </c>
      <c r="B45" s="734"/>
      <c r="C45" s="734"/>
      <c r="D45" s="734"/>
      <c r="E45" s="734"/>
      <c r="F45" s="734"/>
      <c r="G45" s="734"/>
      <c r="H45" s="289" t="str">
        <f>+$A$1</f>
        <v>Marzo</v>
      </c>
      <c r="I45" s="289" t="s">
        <v>8</v>
      </c>
      <c r="J45" s="734"/>
      <c r="K45" s="734"/>
      <c r="L45" s="734"/>
      <c r="M45" s="734"/>
      <c r="N45" s="734"/>
      <c r="O45" s="734"/>
      <c r="P45" s="734"/>
      <c r="Q45" s="734"/>
      <c r="R45" s="736"/>
      <c r="S45" s="289" t="str">
        <f>+$A$1</f>
        <v>Marzo</v>
      </c>
      <c r="T45" s="289" t="s">
        <v>8</v>
      </c>
      <c r="U45" s="734"/>
      <c r="V45" s="734"/>
      <c r="W45" s="734"/>
    </row>
    <row r="46" spans="1:28">
      <c r="A46" s="246" t="s">
        <v>9</v>
      </c>
      <c r="B46" s="247"/>
      <c r="C46" s="247"/>
      <c r="D46" s="247"/>
      <c r="E46" s="247"/>
      <c r="F46" s="247"/>
      <c r="G46" s="247"/>
      <c r="H46" s="247"/>
      <c r="I46" s="247"/>
      <c r="J46" s="247"/>
      <c r="K46" s="247"/>
      <c r="L46" s="247"/>
      <c r="M46" s="248">
        <f>+B32+M32+B39+M39+B46</f>
        <v>0</v>
      </c>
      <c r="N46" s="248">
        <f t="shared" ref="N46:W46" si="4">+C32+N32+C39+N39+C46</f>
        <v>0</v>
      </c>
      <c r="O46" s="248">
        <f t="shared" si="4"/>
        <v>0</v>
      </c>
      <c r="P46" s="248">
        <f t="shared" si="4"/>
        <v>0</v>
      </c>
      <c r="Q46" s="248">
        <f t="shared" si="4"/>
        <v>0</v>
      </c>
      <c r="R46" s="248">
        <f t="shared" si="4"/>
        <v>0</v>
      </c>
      <c r="S46" s="248">
        <f t="shared" si="4"/>
        <v>0</v>
      </c>
      <c r="T46" s="248">
        <f t="shared" si="4"/>
        <v>0</v>
      </c>
      <c r="U46" s="248">
        <f t="shared" si="4"/>
        <v>0</v>
      </c>
      <c r="V46" s="248">
        <f t="shared" si="4"/>
        <v>0</v>
      </c>
      <c r="W46" s="248">
        <f t="shared" si="4"/>
        <v>0</v>
      </c>
    </row>
    <row r="47" spans="1:28">
      <c r="A47" s="246" t="s">
        <v>10</v>
      </c>
      <c r="B47" s="247"/>
      <c r="C47" s="247"/>
      <c r="D47" s="247"/>
      <c r="E47" s="247"/>
      <c r="F47" s="247"/>
      <c r="G47" s="247"/>
      <c r="H47" s="247"/>
      <c r="I47" s="247"/>
      <c r="J47" s="247"/>
      <c r="K47" s="247"/>
      <c r="L47" s="247"/>
      <c r="M47" s="248">
        <f>+B33+M33+B40+M40+B47</f>
        <v>0</v>
      </c>
      <c r="N47" s="248">
        <f t="shared" ref="N47:W47" si="5">+C33+N33+C40+N40+C47</f>
        <v>0</v>
      </c>
      <c r="O47" s="248">
        <f t="shared" si="5"/>
        <v>0</v>
      </c>
      <c r="P47" s="248">
        <f t="shared" si="5"/>
        <v>0</v>
      </c>
      <c r="Q47" s="248">
        <f t="shared" si="5"/>
        <v>0</v>
      </c>
      <c r="R47" s="248">
        <f t="shared" si="5"/>
        <v>0</v>
      </c>
      <c r="S47" s="248">
        <f t="shared" si="5"/>
        <v>0</v>
      </c>
      <c r="T47" s="248">
        <f t="shared" si="5"/>
        <v>0</v>
      </c>
      <c r="U47" s="248">
        <f t="shared" si="5"/>
        <v>0</v>
      </c>
      <c r="V47" s="248">
        <f t="shared" si="5"/>
        <v>0</v>
      </c>
      <c r="W47" s="248">
        <f t="shared" si="5"/>
        <v>0</v>
      </c>
    </row>
    <row r="48" spans="1:28">
      <c r="A48" s="4"/>
      <c r="B48" s="5"/>
      <c r="C48" s="5"/>
      <c r="D48" s="5"/>
      <c r="E48" s="5"/>
      <c r="F48" s="5"/>
      <c r="G48" s="5"/>
      <c r="H48" s="5"/>
      <c r="I48" s="5"/>
      <c r="J48" s="5"/>
      <c r="K48" s="5"/>
      <c r="L48" s="5"/>
      <c r="M48" s="5"/>
      <c r="N48" s="5"/>
      <c r="O48" s="5"/>
      <c r="P48" s="5"/>
      <c r="Q48" s="5"/>
      <c r="R48" s="5"/>
      <c r="S48" s="11"/>
      <c r="T48" s="12"/>
      <c r="U48" s="11"/>
      <c r="V48" s="11"/>
      <c r="W48" s="11"/>
      <c r="X48" s="11"/>
      <c r="Y48" s="11"/>
      <c r="Z48" s="11"/>
      <c r="AA48" s="11"/>
      <c r="AB48" s="11"/>
    </row>
    <row r="49" spans="1:28">
      <c r="A49" s="737" t="s">
        <v>15</v>
      </c>
      <c r="B49" s="738"/>
      <c r="C49" s="738"/>
      <c r="D49" s="738"/>
      <c r="E49" s="738"/>
      <c r="F49" s="738"/>
      <c r="G49" s="738"/>
      <c r="H49" s="738"/>
      <c r="I49" s="738"/>
      <c r="J49" s="738"/>
      <c r="K49" s="738"/>
      <c r="L49" s="738"/>
      <c r="M49" s="738"/>
      <c r="N49" s="738"/>
      <c r="O49" s="738"/>
      <c r="P49" s="738"/>
      <c r="Q49" s="738"/>
      <c r="R49" s="738"/>
      <c r="S49" s="738"/>
      <c r="T49" s="738"/>
      <c r="U49" s="738"/>
      <c r="V49" s="738"/>
      <c r="W49" s="739"/>
    </row>
    <row r="50" spans="1:28">
      <c r="A50" s="740" t="s">
        <v>3</v>
      </c>
      <c r="B50" s="737" t="s">
        <v>4</v>
      </c>
      <c r="C50" s="738"/>
      <c r="D50" s="738"/>
      <c r="E50" s="738"/>
      <c r="F50" s="738"/>
      <c r="G50" s="738"/>
      <c r="H50" s="738"/>
      <c r="I50" s="738"/>
      <c r="J50" s="738"/>
      <c r="K50" s="738"/>
      <c r="L50" s="739"/>
      <c r="M50" s="737" t="s">
        <v>5</v>
      </c>
      <c r="N50" s="738"/>
      <c r="O50" s="738"/>
      <c r="P50" s="738"/>
      <c r="Q50" s="738"/>
      <c r="R50" s="738"/>
      <c r="S50" s="738"/>
      <c r="T50" s="738"/>
      <c r="U50" s="738"/>
      <c r="V50" s="738"/>
      <c r="W50" s="739"/>
    </row>
    <row r="51" spans="1:28">
      <c r="A51" s="740"/>
      <c r="B51" s="740">
        <v>2006</v>
      </c>
      <c r="C51" s="740">
        <v>2007</v>
      </c>
      <c r="D51" s="740">
        <v>2008</v>
      </c>
      <c r="E51" s="740">
        <v>2009</v>
      </c>
      <c r="F51" s="740">
        <v>2010</v>
      </c>
      <c r="G51" s="740">
        <v>2011</v>
      </c>
      <c r="H51" s="740">
        <v>2012</v>
      </c>
      <c r="I51" s="740"/>
      <c r="J51" s="740">
        <v>2013</v>
      </c>
      <c r="K51" s="740">
        <v>2014</v>
      </c>
      <c r="L51" s="740">
        <v>2015</v>
      </c>
      <c r="M51" s="740">
        <v>2006</v>
      </c>
      <c r="N51" s="740">
        <v>2007</v>
      </c>
      <c r="O51" s="740">
        <v>2008</v>
      </c>
      <c r="P51" s="740">
        <v>2009</v>
      </c>
      <c r="Q51" s="740">
        <v>2010</v>
      </c>
      <c r="R51" s="740">
        <v>2011</v>
      </c>
      <c r="S51" s="740">
        <v>2012</v>
      </c>
      <c r="T51" s="740"/>
      <c r="U51" s="740">
        <v>2013</v>
      </c>
      <c r="V51" s="740">
        <v>2014</v>
      </c>
      <c r="W51" s="740">
        <v>2015</v>
      </c>
    </row>
    <row r="52" spans="1:28">
      <c r="A52" s="16" t="s">
        <v>7</v>
      </c>
      <c r="B52" s="740"/>
      <c r="C52" s="740"/>
      <c r="D52" s="740"/>
      <c r="E52" s="740"/>
      <c r="F52" s="740"/>
      <c r="G52" s="740"/>
      <c r="H52" s="290" t="str">
        <f>+$A$1</f>
        <v>Marzo</v>
      </c>
      <c r="I52" s="290" t="s">
        <v>8</v>
      </c>
      <c r="J52" s="740"/>
      <c r="K52" s="740"/>
      <c r="L52" s="740"/>
      <c r="M52" s="740"/>
      <c r="N52" s="740"/>
      <c r="O52" s="740"/>
      <c r="P52" s="740"/>
      <c r="Q52" s="740"/>
      <c r="R52" s="740"/>
      <c r="S52" s="290" t="str">
        <f>+$A$1</f>
        <v>Marzo</v>
      </c>
      <c r="T52" s="290" t="s">
        <v>8</v>
      </c>
      <c r="U52" s="740"/>
      <c r="V52" s="740"/>
      <c r="W52" s="740"/>
    </row>
    <row r="53" spans="1:28">
      <c r="A53" s="1" t="s">
        <v>9</v>
      </c>
      <c r="B53" s="9">
        <f>SUM(B11,B32)</f>
        <v>0</v>
      </c>
      <c r="C53" s="9">
        <f t="shared" ref="C53:V54" si="6">SUM(C11,C32)</f>
        <v>0</v>
      </c>
      <c r="D53" s="9">
        <f t="shared" si="6"/>
        <v>0</v>
      </c>
      <c r="E53" s="9">
        <f t="shared" si="6"/>
        <v>0</v>
      </c>
      <c r="F53" s="9">
        <f t="shared" si="6"/>
        <v>0</v>
      </c>
      <c r="G53" s="9">
        <f t="shared" si="6"/>
        <v>0</v>
      </c>
      <c r="H53" s="9">
        <f t="shared" si="6"/>
        <v>0</v>
      </c>
      <c r="I53" s="9">
        <f t="shared" si="6"/>
        <v>0</v>
      </c>
      <c r="J53" s="9">
        <f t="shared" si="6"/>
        <v>0</v>
      </c>
      <c r="K53" s="9">
        <f t="shared" si="6"/>
        <v>0</v>
      </c>
      <c r="L53" s="9">
        <f t="shared" si="6"/>
        <v>0</v>
      </c>
      <c r="M53" s="9">
        <f t="shared" si="6"/>
        <v>0</v>
      </c>
      <c r="N53" s="9">
        <f t="shared" si="6"/>
        <v>0</v>
      </c>
      <c r="O53" s="9">
        <f t="shared" si="6"/>
        <v>0</v>
      </c>
      <c r="P53" s="9">
        <f t="shared" si="6"/>
        <v>0</v>
      </c>
      <c r="Q53" s="9">
        <f t="shared" si="6"/>
        <v>0</v>
      </c>
      <c r="R53" s="9">
        <f t="shared" si="6"/>
        <v>0</v>
      </c>
      <c r="S53" s="9">
        <f t="shared" si="6"/>
        <v>0</v>
      </c>
      <c r="T53" s="9">
        <f t="shared" si="6"/>
        <v>0</v>
      </c>
      <c r="U53" s="9">
        <f t="shared" si="6"/>
        <v>0</v>
      </c>
      <c r="V53" s="9">
        <f t="shared" si="6"/>
        <v>0</v>
      </c>
      <c r="W53" s="15">
        <f>SUM(W11,W32)</f>
        <v>0</v>
      </c>
    </row>
    <row r="54" spans="1:28">
      <c r="A54" s="3" t="s">
        <v>10</v>
      </c>
      <c r="B54" s="10">
        <f t="shared" ref="B54:Q54" si="7">SUM(B12,B33)</f>
        <v>0</v>
      </c>
      <c r="C54" s="10">
        <f t="shared" si="7"/>
        <v>0</v>
      </c>
      <c r="D54" s="10">
        <f t="shared" si="7"/>
        <v>0</v>
      </c>
      <c r="E54" s="10">
        <f t="shared" si="7"/>
        <v>0</v>
      </c>
      <c r="F54" s="10">
        <f t="shared" si="7"/>
        <v>0</v>
      </c>
      <c r="G54" s="10">
        <f t="shared" si="7"/>
        <v>0</v>
      </c>
      <c r="H54" s="10">
        <f t="shared" si="7"/>
        <v>0</v>
      </c>
      <c r="I54" s="10">
        <f t="shared" si="7"/>
        <v>0</v>
      </c>
      <c r="J54" s="10">
        <f t="shared" si="7"/>
        <v>0</v>
      </c>
      <c r="K54" s="10">
        <f t="shared" si="7"/>
        <v>0</v>
      </c>
      <c r="L54" s="10">
        <f t="shared" si="7"/>
        <v>0</v>
      </c>
      <c r="M54" s="10">
        <f t="shared" si="7"/>
        <v>0</v>
      </c>
      <c r="N54" s="10">
        <f t="shared" si="7"/>
        <v>0</v>
      </c>
      <c r="O54" s="10">
        <f t="shared" si="7"/>
        <v>0</v>
      </c>
      <c r="P54" s="10">
        <f t="shared" si="7"/>
        <v>0</v>
      </c>
      <c r="Q54" s="10">
        <f t="shared" si="7"/>
        <v>0</v>
      </c>
      <c r="R54" s="10">
        <f t="shared" si="6"/>
        <v>0</v>
      </c>
      <c r="S54" s="10">
        <f t="shared" si="6"/>
        <v>0</v>
      </c>
      <c r="T54" s="10">
        <f t="shared" si="6"/>
        <v>0</v>
      </c>
      <c r="U54" s="10">
        <f t="shared" si="6"/>
        <v>0</v>
      </c>
      <c r="V54" s="10">
        <f t="shared" si="6"/>
        <v>0</v>
      </c>
      <c r="W54" s="256">
        <f>SUM(W12,W33)</f>
        <v>0</v>
      </c>
    </row>
    <row r="55" spans="1:28">
      <c r="A55" s="4"/>
      <c r="B55" s="5"/>
      <c r="C55" s="5"/>
      <c r="D55" s="5"/>
      <c r="E55" s="5"/>
      <c r="F55" s="5"/>
      <c r="G55" s="5"/>
      <c r="H55" s="5"/>
      <c r="I55" s="5"/>
      <c r="J55" s="5"/>
      <c r="K55" s="5"/>
      <c r="L55" s="5"/>
      <c r="M55" s="5"/>
      <c r="N55" s="6"/>
      <c r="O55" s="5"/>
      <c r="P55" s="5"/>
      <c r="Q55" s="5"/>
      <c r="R55" s="5"/>
      <c r="S55" s="5"/>
      <c r="T55" s="6"/>
      <c r="U55" s="6"/>
      <c r="V55" s="6"/>
      <c r="W55" s="7"/>
      <c r="X55" s="7"/>
      <c r="Y55" s="7"/>
      <c r="Z55" s="7"/>
      <c r="AA55" s="7"/>
      <c r="AB55" s="7"/>
    </row>
    <row r="56" spans="1:28">
      <c r="A56" s="737" t="s">
        <v>15</v>
      </c>
      <c r="B56" s="738"/>
      <c r="C56" s="738"/>
      <c r="D56" s="738"/>
      <c r="E56" s="738"/>
      <c r="F56" s="738"/>
      <c r="G56" s="738"/>
      <c r="H56" s="738"/>
      <c r="I56" s="738"/>
      <c r="J56" s="738"/>
      <c r="K56" s="738"/>
      <c r="L56" s="738"/>
      <c r="M56" s="738"/>
      <c r="N56" s="738"/>
      <c r="O56" s="738"/>
      <c r="P56" s="738"/>
      <c r="Q56" s="738"/>
      <c r="R56" s="738"/>
      <c r="S56" s="738"/>
      <c r="T56" s="738"/>
      <c r="U56" s="738"/>
      <c r="V56" s="738"/>
      <c r="W56" s="739"/>
    </row>
    <row r="57" spans="1:28">
      <c r="A57" s="741" t="s">
        <v>3</v>
      </c>
      <c r="B57" s="737" t="s">
        <v>6</v>
      </c>
      <c r="C57" s="738"/>
      <c r="D57" s="738"/>
      <c r="E57" s="738"/>
      <c r="F57" s="738"/>
      <c r="G57" s="738"/>
      <c r="H57" s="738"/>
      <c r="I57" s="738"/>
      <c r="J57" s="738"/>
      <c r="K57" s="738"/>
      <c r="L57" s="739"/>
      <c r="M57" s="737" t="s">
        <v>11</v>
      </c>
      <c r="N57" s="738"/>
      <c r="O57" s="738"/>
      <c r="P57" s="738"/>
      <c r="Q57" s="738"/>
      <c r="R57" s="738"/>
      <c r="S57" s="738"/>
      <c r="T57" s="738"/>
      <c r="U57" s="738"/>
      <c r="V57" s="738"/>
      <c r="W57" s="739"/>
    </row>
    <row r="58" spans="1:28">
      <c r="A58" s="742"/>
      <c r="B58" s="740">
        <v>2006</v>
      </c>
      <c r="C58" s="740">
        <v>2007</v>
      </c>
      <c r="D58" s="740">
        <v>2008</v>
      </c>
      <c r="E58" s="740">
        <v>2009</v>
      </c>
      <c r="F58" s="740">
        <v>2010</v>
      </c>
      <c r="G58" s="741">
        <v>2011</v>
      </c>
      <c r="H58" s="737">
        <v>2012</v>
      </c>
      <c r="I58" s="739"/>
      <c r="J58" s="741">
        <v>2013</v>
      </c>
      <c r="K58" s="741">
        <v>2014</v>
      </c>
      <c r="L58" s="740">
        <v>2015</v>
      </c>
      <c r="M58" s="740">
        <v>2006</v>
      </c>
      <c r="N58" s="740">
        <v>2007</v>
      </c>
      <c r="O58" s="740">
        <v>2008</v>
      </c>
      <c r="P58" s="740">
        <v>2009</v>
      </c>
      <c r="Q58" s="740">
        <v>2010</v>
      </c>
      <c r="R58" s="740">
        <v>2011</v>
      </c>
      <c r="S58" s="740">
        <v>2012</v>
      </c>
      <c r="T58" s="740"/>
      <c r="U58" s="740">
        <v>2013</v>
      </c>
      <c r="V58" s="740">
        <v>2014</v>
      </c>
      <c r="W58" s="740">
        <v>2015</v>
      </c>
    </row>
    <row r="59" spans="1:28">
      <c r="A59" s="16" t="s">
        <v>7</v>
      </c>
      <c r="B59" s="740"/>
      <c r="C59" s="740"/>
      <c r="D59" s="740"/>
      <c r="E59" s="740"/>
      <c r="F59" s="740"/>
      <c r="G59" s="742"/>
      <c r="H59" s="384" t="str">
        <f>+$A$1</f>
        <v>Marzo</v>
      </c>
      <c r="I59" s="384" t="s">
        <v>8</v>
      </c>
      <c r="J59" s="742"/>
      <c r="K59" s="742"/>
      <c r="L59" s="740"/>
      <c r="M59" s="740"/>
      <c r="N59" s="740"/>
      <c r="O59" s="740"/>
      <c r="P59" s="740"/>
      <c r="Q59" s="740"/>
      <c r="R59" s="740"/>
      <c r="S59" s="384" t="str">
        <f>+$A$1</f>
        <v>Marzo</v>
      </c>
      <c r="T59" s="384" t="s">
        <v>8</v>
      </c>
      <c r="U59" s="740"/>
      <c r="V59" s="740"/>
      <c r="W59" s="740"/>
    </row>
    <row r="60" spans="1:28">
      <c r="A60" s="1" t="s">
        <v>9</v>
      </c>
      <c r="B60" s="9">
        <f>SUM(B18,B39)</f>
        <v>0</v>
      </c>
      <c r="C60" s="9">
        <f t="shared" ref="C60:V60" si="8">SUM(C18,C39)</f>
        <v>0</v>
      </c>
      <c r="D60" s="9">
        <f t="shared" si="8"/>
        <v>0</v>
      </c>
      <c r="E60" s="9">
        <f t="shared" si="8"/>
        <v>0</v>
      </c>
      <c r="F60" s="9">
        <f t="shared" si="8"/>
        <v>0</v>
      </c>
      <c r="G60" s="9">
        <f t="shared" si="8"/>
        <v>0</v>
      </c>
      <c r="H60" s="9">
        <f t="shared" si="8"/>
        <v>0</v>
      </c>
      <c r="I60" s="9">
        <f t="shared" si="8"/>
        <v>0</v>
      </c>
      <c r="J60" s="9">
        <f t="shared" si="8"/>
        <v>0</v>
      </c>
      <c r="K60" s="9">
        <f t="shared" si="8"/>
        <v>0</v>
      </c>
      <c r="L60" s="9">
        <f t="shared" si="8"/>
        <v>0</v>
      </c>
      <c r="M60" s="9">
        <f t="shared" si="8"/>
        <v>0</v>
      </c>
      <c r="N60" s="9">
        <f t="shared" si="8"/>
        <v>0</v>
      </c>
      <c r="O60" s="9">
        <f t="shared" si="8"/>
        <v>0</v>
      </c>
      <c r="P60" s="9">
        <f t="shared" si="8"/>
        <v>0</v>
      </c>
      <c r="Q60" s="9">
        <f t="shared" si="8"/>
        <v>0</v>
      </c>
      <c r="R60" s="9">
        <f t="shared" si="8"/>
        <v>0</v>
      </c>
      <c r="S60" s="9">
        <f t="shared" si="8"/>
        <v>0</v>
      </c>
      <c r="T60" s="9">
        <f t="shared" si="8"/>
        <v>0</v>
      </c>
      <c r="U60" s="9">
        <f t="shared" si="8"/>
        <v>0</v>
      </c>
      <c r="V60" s="9">
        <f t="shared" si="8"/>
        <v>0</v>
      </c>
      <c r="W60" s="15">
        <f>SUM(W18,W39)</f>
        <v>0</v>
      </c>
    </row>
    <row r="61" spans="1:28">
      <c r="A61" s="3" t="s">
        <v>10</v>
      </c>
      <c r="B61" s="10">
        <f t="shared" ref="B61:V61" si="9">SUM(B19,B40)</f>
        <v>0</v>
      </c>
      <c r="C61" s="10">
        <f t="shared" si="9"/>
        <v>0</v>
      </c>
      <c r="D61" s="10">
        <f t="shared" si="9"/>
        <v>0</v>
      </c>
      <c r="E61" s="10">
        <f t="shared" si="9"/>
        <v>0</v>
      </c>
      <c r="F61" s="10">
        <f t="shared" si="9"/>
        <v>0</v>
      </c>
      <c r="G61" s="10">
        <f t="shared" si="9"/>
        <v>0</v>
      </c>
      <c r="H61" s="10">
        <f t="shared" si="9"/>
        <v>0</v>
      </c>
      <c r="I61" s="10">
        <f t="shared" si="9"/>
        <v>0</v>
      </c>
      <c r="J61" s="10">
        <f t="shared" si="9"/>
        <v>0</v>
      </c>
      <c r="K61" s="10">
        <f t="shared" si="9"/>
        <v>0</v>
      </c>
      <c r="L61" s="10">
        <f t="shared" si="9"/>
        <v>0</v>
      </c>
      <c r="M61" s="10">
        <f t="shared" si="9"/>
        <v>0</v>
      </c>
      <c r="N61" s="10">
        <f t="shared" si="9"/>
        <v>0</v>
      </c>
      <c r="O61" s="10">
        <f t="shared" si="9"/>
        <v>0</v>
      </c>
      <c r="P61" s="10">
        <f t="shared" si="9"/>
        <v>0</v>
      </c>
      <c r="Q61" s="10">
        <f t="shared" si="9"/>
        <v>0</v>
      </c>
      <c r="R61" s="10">
        <f t="shared" si="9"/>
        <v>0</v>
      </c>
      <c r="S61" s="10">
        <f t="shared" si="9"/>
        <v>0</v>
      </c>
      <c r="T61" s="10">
        <f t="shared" si="9"/>
        <v>0</v>
      </c>
      <c r="U61" s="10">
        <f t="shared" si="9"/>
        <v>0</v>
      </c>
      <c r="V61" s="10">
        <f t="shared" si="9"/>
        <v>0</v>
      </c>
      <c r="W61" s="256">
        <f>SUM(W19,W40)</f>
        <v>0</v>
      </c>
    </row>
    <row r="62" spans="1:28">
      <c r="A62" s="4"/>
      <c r="B62" s="5"/>
      <c r="C62" s="5"/>
      <c r="D62" s="5"/>
      <c r="E62" s="5"/>
      <c r="F62" s="5"/>
      <c r="G62" s="5"/>
      <c r="H62" s="5"/>
      <c r="I62" s="5"/>
      <c r="J62" s="5"/>
      <c r="K62" s="5"/>
      <c r="L62" s="5"/>
      <c r="M62" s="5"/>
      <c r="N62" s="6"/>
      <c r="O62" s="5"/>
      <c r="P62" s="5"/>
      <c r="Q62" s="5"/>
      <c r="R62" s="5"/>
      <c r="S62" s="5"/>
      <c r="T62" s="6"/>
      <c r="U62" s="6"/>
      <c r="V62" s="6"/>
      <c r="W62" s="7"/>
      <c r="X62" s="7"/>
      <c r="Y62" s="7"/>
      <c r="Z62" s="7"/>
      <c r="AA62" s="7"/>
      <c r="AB62" s="7"/>
    </row>
    <row r="63" spans="1:28">
      <c r="A63" s="737" t="s">
        <v>16</v>
      </c>
      <c r="B63" s="738"/>
      <c r="C63" s="738"/>
      <c r="D63" s="738"/>
      <c r="E63" s="738"/>
      <c r="F63" s="738"/>
      <c r="G63" s="738"/>
      <c r="H63" s="738"/>
      <c r="I63" s="738"/>
      <c r="J63" s="738"/>
      <c r="K63" s="738"/>
      <c r="L63" s="738"/>
      <c r="M63" s="738"/>
      <c r="N63" s="738"/>
      <c r="O63" s="738"/>
      <c r="P63" s="738"/>
      <c r="Q63" s="738"/>
      <c r="R63" s="738"/>
      <c r="S63" s="738"/>
      <c r="T63" s="738"/>
      <c r="U63" s="738"/>
      <c r="V63" s="738"/>
      <c r="W63" s="739"/>
    </row>
    <row r="64" spans="1:28">
      <c r="A64" s="741" t="s">
        <v>3</v>
      </c>
      <c r="B64" s="737" t="s">
        <v>12</v>
      </c>
      <c r="C64" s="738"/>
      <c r="D64" s="738"/>
      <c r="E64" s="738"/>
      <c r="F64" s="738"/>
      <c r="G64" s="738"/>
      <c r="H64" s="738"/>
      <c r="I64" s="738"/>
      <c r="J64" s="738"/>
      <c r="K64" s="738"/>
      <c r="L64" s="739"/>
      <c r="M64" s="737" t="s">
        <v>13</v>
      </c>
      <c r="N64" s="738"/>
      <c r="O64" s="738"/>
      <c r="P64" s="738"/>
      <c r="Q64" s="738"/>
      <c r="R64" s="738"/>
      <c r="S64" s="738"/>
      <c r="T64" s="738"/>
      <c r="U64" s="738"/>
      <c r="V64" s="738"/>
      <c r="W64" s="739"/>
    </row>
    <row r="65" spans="1:25">
      <c r="A65" s="742"/>
      <c r="B65" s="740">
        <v>2006</v>
      </c>
      <c r="C65" s="740">
        <v>2007</v>
      </c>
      <c r="D65" s="740">
        <v>2008</v>
      </c>
      <c r="E65" s="740">
        <v>2009</v>
      </c>
      <c r="F65" s="740">
        <v>2010</v>
      </c>
      <c r="G65" s="741">
        <v>2011</v>
      </c>
      <c r="H65" s="737">
        <v>2012</v>
      </c>
      <c r="I65" s="739"/>
      <c r="J65" s="741">
        <v>2013</v>
      </c>
      <c r="K65" s="741">
        <v>2014</v>
      </c>
      <c r="L65" s="740">
        <v>2015</v>
      </c>
      <c r="M65" s="740">
        <v>2006</v>
      </c>
      <c r="N65" s="740">
        <v>2007</v>
      </c>
      <c r="O65" s="740">
        <v>2008</v>
      </c>
      <c r="P65" s="740">
        <v>2009</v>
      </c>
      <c r="Q65" s="740">
        <v>2010</v>
      </c>
      <c r="R65" s="740">
        <v>2011</v>
      </c>
      <c r="S65" s="740">
        <v>2012</v>
      </c>
      <c r="T65" s="740"/>
      <c r="U65" s="740">
        <v>2013</v>
      </c>
      <c r="V65" s="740">
        <v>2014</v>
      </c>
      <c r="W65" s="740">
        <v>2015</v>
      </c>
    </row>
    <row r="66" spans="1:25">
      <c r="A66" s="16" t="s">
        <v>7</v>
      </c>
      <c r="B66" s="740"/>
      <c r="C66" s="740"/>
      <c r="D66" s="740"/>
      <c r="E66" s="740"/>
      <c r="F66" s="740"/>
      <c r="G66" s="742"/>
      <c r="H66" s="384" t="str">
        <f>+$A$1</f>
        <v>Marzo</v>
      </c>
      <c r="I66" s="384" t="s">
        <v>8</v>
      </c>
      <c r="J66" s="742"/>
      <c r="K66" s="742"/>
      <c r="L66" s="740"/>
      <c r="M66" s="740"/>
      <c r="N66" s="740"/>
      <c r="O66" s="740"/>
      <c r="P66" s="740"/>
      <c r="Q66" s="740"/>
      <c r="R66" s="740"/>
      <c r="S66" s="384" t="str">
        <f>+$A$1</f>
        <v>Marzo</v>
      </c>
      <c r="T66" s="384" t="s">
        <v>8</v>
      </c>
      <c r="U66" s="740"/>
      <c r="V66" s="740"/>
      <c r="W66" s="740"/>
    </row>
    <row r="67" spans="1:25">
      <c r="A67" s="1" t="s">
        <v>9</v>
      </c>
      <c r="B67" s="9">
        <f>SUM(B25,B46)</f>
        <v>0</v>
      </c>
      <c r="C67" s="9">
        <f t="shared" ref="C67:L67" si="10">SUM(C25,C46)</f>
        <v>0</v>
      </c>
      <c r="D67" s="9">
        <f t="shared" si="10"/>
        <v>0</v>
      </c>
      <c r="E67" s="9">
        <f t="shared" si="10"/>
        <v>0</v>
      </c>
      <c r="F67" s="9">
        <f t="shared" si="10"/>
        <v>0</v>
      </c>
      <c r="G67" s="9">
        <f t="shared" si="10"/>
        <v>0</v>
      </c>
      <c r="H67" s="9">
        <f t="shared" si="10"/>
        <v>0</v>
      </c>
      <c r="I67" s="9">
        <f t="shared" si="10"/>
        <v>0</v>
      </c>
      <c r="J67" s="9">
        <f t="shared" si="10"/>
        <v>0</v>
      </c>
      <c r="K67" s="9">
        <f t="shared" si="10"/>
        <v>0</v>
      </c>
      <c r="L67" s="9">
        <f t="shared" si="10"/>
        <v>0</v>
      </c>
      <c r="M67" s="248">
        <f>+B53+M53+B60+M60+B67</f>
        <v>0</v>
      </c>
      <c r="N67" s="248">
        <f t="shared" ref="N67:N68" si="11">+C53+N53+C60+N60+C67</f>
        <v>0</v>
      </c>
      <c r="O67" s="248">
        <f t="shared" ref="O67:O68" si="12">+D53+O53+D60+O60+D67</f>
        <v>0</v>
      </c>
      <c r="P67" s="248">
        <f t="shared" ref="P67:P68" si="13">+E53+P53+E60+P60+E67</f>
        <v>0</v>
      </c>
      <c r="Q67" s="248">
        <f t="shared" ref="Q67:Q68" si="14">+F53+Q53+F60+Q60+F67</f>
        <v>0</v>
      </c>
      <c r="R67" s="248">
        <f t="shared" ref="R67:R68" si="15">+G53+R53+G60+R60+G67</f>
        <v>0</v>
      </c>
      <c r="S67" s="248">
        <f t="shared" ref="S67:S68" si="16">+H53+S53+H60+S60+H67</f>
        <v>0</v>
      </c>
      <c r="T67" s="248">
        <f t="shared" ref="T67:T68" si="17">+I53+T53+I60+T60+I67</f>
        <v>0</v>
      </c>
      <c r="U67" s="248">
        <f t="shared" ref="U67:U68" si="18">+J53+U53+J60+U60+J67</f>
        <v>0</v>
      </c>
      <c r="V67" s="248">
        <f t="shared" ref="V67:V68" si="19">+K53+V53+K60+V60+K67</f>
        <v>0</v>
      </c>
      <c r="W67" s="248">
        <f t="shared" ref="W67:W68" si="20">+L53+W53+L60+W60+L67</f>
        <v>0</v>
      </c>
    </row>
    <row r="68" spans="1:25">
      <c r="A68" s="3" t="s">
        <v>10</v>
      </c>
      <c r="B68" s="10">
        <f>SUM(B26,B47)</f>
        <v>0</v>
      </c>
      <c r="C68" s="10">
        <f t="shared" ref="C68:L68" si="21">SUM(C26,C47)</f>
        <v>0</v>
      </c>
      <c r="D68" s="10">
        <f t="shared" si="21"/>
        <v>0</v>
      </c>
      <c r="E68" s="10">
        <f t="shared" si="21"/>
        <v>0</v>
      </c>
      <c r="F68" s="10">
        <f t="shared" si="21"/>
        <v>0</v>
      </c>
      <c r="G68" s="10">
        <f t="shared" si="21"/>
        <v>0</v>
      </c>
      <c r="H68" s="10">
        <f t="shared" si="21"/>
        <v>0</v>
      </c>
      <c r="I68" s="10">
        <f t="shared" si="21"/>
        <v>0</v>
      </c>
      <c r="J68" s="10">
        <f t="shared" si="21"/>
        <v>0</v>
      </c>
      <c r="K68" s="10">
        <f t="shared" si="21"/>
        <v>0</v>
      </c>
      <c r="L68" s="10">
        <f t="shared" si="21"/>
        <v>0</v>
      </c>
      <c r="M68" s="248">
        <f>+B54+M54+B61+M61+B68</f>
        <v>0</v>
      </c>
      <c r="N68" s="248">
        <f t="shared" si="11"/>
        <v>0</v>
      </c>
      <c r="O68" s="248">
        <f t="shared" si="12"/>
        <v>0</v>
      </c>
      <c r="P68" s="248">
        <f t="shared" si="13"/>
        <v>0</v>
      </c>
      <c r="Q68" s="248">
        <f t="shared" si="14"/>
        <v>0</v>
      </c>
      <c r="R68" s="248">
        <f t="shared" si="15"/>
        <v>0</v>
      </c>
      <c r="S68" s="248">
        <f t="shared" si="16"/>
        <v>0</v>
      </c>
      <c r="T68" s="248">
        <f t="shared" si="17"/>
        <v>0</v>
      </c>
      <c r="U68" s="248">
        <f t="shared" si="18"/>
        <v>0</v>
      </c>
      <c r="V68" s="248">
        <f t="shared" si="19"/>
        <v>0</v>
      </c>
      <c r="W68" s="248">
        <f t="shared" si="20"/>
        <v>0</v>
      </c>
      <c r="X68" s="305"/>
      <c r="Y68" s="305"/>
    </row>
    <row r="69" spans="1:25" ht="14.25" customHeight="1">
      <c r="A69" s="745" t="s">
        <v>17</v>
      </c>
      <c r="B69" s="745"/>
      <c r="C69" s="745"/>
      <c r="D69" s="745"/>
      <c r="E69" s="745"/>
      <c r="F69" s="745"/>
      <c r="G69" s="745"/>
      <c r="H69" s="745"/>
      <c r="I69" s="745"/>
      <c r="J69" s="745"/>
      <c r="K69" s="745"/>
      <c r="L69" s="745"/>
      <c r="M69" s="745"/>
      <c r="N69" s="745"/>
      <c r="O69" s="745"/>
      <c r="P69" s="745"/>
      <c r="Q69" s="745"/>
      <c r="R69" s="745"/>
      <c r="S69" s="745"/>
      <c r="T69" s="745"/>
      <c r="U69" s="745"/>
      <c r="V69" s="745"/>
      <c r="W69" s="745"/>
      <c r="X69" s="250"/>
      <c r="Y69" s="250"/>
    </row>
    <row r="70" spans="1:25">
      <c r="A70" s="4"/>
      <c r="B70" s="5"/>
      <c r="C70" s="5"/>
      <c r="D70" s="5"/>
      <c r="E70" s="5"/>
      <c r="F70" s="5"/>
      <c r="G70" s="5"/>
      <c r="H70" s="5"/>
      <c r="I70" s="5"/>
      <c r="J70" s="5"/>
      <c r="K70" s="5"/>
      <c r="L70" s="5"/>
      <c r="M70" s="5"/>
      <c r="N70" s="11"/>
      <c r="O70" s="12"/>
      <c r="P70" s="11"/>
      <c r="Q70" s="11"/>
      <c r="R70" s="11"/>
      <c r="S70" s="11"/>
      <c r="T70" s="11"/>
      <c r="U70" s="11"/>
      <c r="V70" s="11"/>
    </row>
    <row r="71" spans="1:25">
      <c r="A71" s="866" t="s">
        <v>18</v>
      </c>
      <c r="B71" s="744" t="s">
        <v>19</v>
      </c>
      <c r="C71" s="744"/>
      <c r="D71" s="744"/>
      <c r="E71" s="744"/>
      <c r="F71" s="744"/>
      <c r="G71" s="744"/>
      <c r="H71" s="744"/>
      <c r="I71" s="744"/>
      <c r="J71" s="744"/>
      <c r="K71" s="744"/>
      <c r="L71" s="744"/>
      <c r="M71" s="744"/>
      <c r="N71" s="744"/>
      <c r="O71" s="744"/>
      <c r="P71" s="744"/>
      <c r="Q71" s="744"/>
      <c r="R71" s="744"/>
      <c r="S71" s="744"/>
      <c r="T71" s="744"/>
      <c r="U71" s="744"/>
      <c r="V71" s="744"/>
      <c r="W71" s="744"/>
    </row>
    <row r="72" spans="1:25">
      <c r="A72" s="867"/>
      <c r="B72" s="743" t="s">
        <v>20</v>
      </c>
      <c r="C72" s="743"/>
      <c r="D72" s="743"/>
      <c r="E72" s="743"/>
      <c r="F72" s="743"/>
      <c r="G72" s="743"/>
      <c r="H72" s="743"/>
      <c r="I72" s="743"/>
      <c r="J72" s="743"/>
      <c r="K72" s="743"/>
      <c r="L72" s="743"/>
      <c r="M72" s="743" t="s">
        <v>21</v>
      </c>
      <c r="N72" s="743"/>
      <c r="O72" s="743"/>
      <c r="P72" s="743"/>
      <c r="Q72" s="743"/>
      <c r="R72" s="743"/>
      <c r="S72" s="743"/>
      <c r="T72" s="743"/>
      <c r="U72" s="743"/>
      <c r="V72" s="743"/>
      <c r="W72" s="743"/>
    </row>
    <row r="73" spans="1:25">
      <c r="A73" s="867"/>
      <c r="B73" s="762">
        <v>2006</v>
      </c>
      <c r="C73" s="762">
        <v>2007</v>
      </c>
      <c r="D73" s="762">
        <v>2008</v>
      </c>
      <c r="E73" s="762">
        <v>2009</v>
      </c>
      <c r="F73" s="762">
        <v>2010</v>
      </c>
      <c r="G73" s="762">
        <v>2011</v>
      </c>
      <c r="H73" s="762">
        <v>2012</v>
      </c>
      <c r="I73" s="762"/>
      <c r="J73" s="762">
        <v>2013</v>
      </c>
      <c r="K73" s="762">
        <v>2014</v>
      </c>
      <c r="L73" s="762">
        <v>2015</v>
      </c>
      <c r="M73" s="762">
        <v>2006</v>
      </c>
      <c r="N73" s="762">
        <v>2007</v>
      </c>
      <c r="O73" s="762">
        <v>2008</v>
      </c>
      <c r="P73" s="762">
        <v>2009</v>
      </c>
      <c r="Q73" s="762">
        <v>2010</v>
      </c>
      <c r="R73" s="762">
        <v>2011</v>
      </c>
      <c r="S73" s="762">
        <v>2012</v>
      </c>
      <c r="T73" s="762"/>
      <c r="U73" s="762">
        <v>2013</v>
      </c>
      <c r="V73" s="762">
        <v>2014</v>
      </c>
      <c r="W73" s="762">
        <v>2015</v>
      </c>
    </row>
    <row r="74" spans="1:25">
      <c r="A74" s="868"/>
      <c r="B74" s="762"/>
      <c r="C74" s="762"/>
      <c r="D74" s="762"/>
      <c r="E74" s="762"/>
      <c r="F74" s="762"/>
      <c r="G74" s="762"/>
      <c r="H74" s="292" t="str">
        <f>+$A$1</f>
        <v>Marzo</v>
      </c>
      <c r="I74" s="292" t="s">
        <v>8</v>
      </c>
      <c r="J74" s="762"/>
      <c r="K74" s="762"/>
      <c r="L74" s="762"/>
      <c r="M74" s="762"/>
      <c r="N74" s="762"/>
      <c r="O74" s="762"/>
      <c r="P74" s="762"/>
      <c r="Q74" s="762"/>
      <c r="R74" s="762"/>
      <c r="S74" s="292" t="str">
        <f>+$A$1</f>
        <v>Marzo</v>
      </c>
      <c r="T74" s="292" t="s">
        <v>8</v>
      </c>
      <c r="U74" s="762"/>
      <c r="V74" s="762"/>
      <c r="W74" s="762"/>
    </row>
    <row r="75" spans="1:25">
      <c r="A75" s="391" t="s">
        <v>356</v>
      </c>
      <c r="B75" s="2"/>
      <c r="C75" s="2"/>
      <c r="D75" s="2"/>
      <c r="E75" s="2"/>
      <c r="F75" s="2"/>
      <c r="G75" s="2"/>
      <c r="H75" s="2"/>
      <c r="I75" s="2"/>
      <c r="J75" s="2"/>
      <c r="K75" s="2"/>
      <c r="L75" s="2"/>
      <c r="M75" s="2"/>
      <c r="N75" s="2"/>
      <c r="O75" s="2"/>
      <c r="P75" s="2"/>
      <c r="Q75" s="2"/>
      <c r="R75" s="2"/>
      <c r="S75" s="2"/>
      <c r="T75" s="2"/>
      <c r="U75" s="2"/>
      <c r="V75" s="2"/>
      <c r="W75" s="254"/>
    </row>
    <row r="76" spans="1:25">
      <c r="A76" s="397" t="s">
        <v>357</v>
      </c>
      <c r="B76" s="18"/>
      <c r="C76" s="18"/>
      <c r="D76" s="18"/>
      <c r="E76" s="18"/>
      <c r="F76" s="18"/>
      <c r="G76" s="18"/>
      <c r="H76" s="18"/>
      <c r="I76" s="18"/>
      <c r="J76" s="18"/>
      <c r="K76" s="18"/>
      <c r="L76" s="18"/>
      <c r="M76" s="18"/>
      <c r="N76" s="18"/>
      <c r="O76" s="18"/>
      <c r="P76" s="18"/>
      <c r="Q76" s="19"/>
      <c r="R76" s="19"/>
      <c r="S76" s="19"/>
      <c r="T76" s="19"/>
      <c r="U76" s="18"/>
      <c r="V76" s="18"/>
      <c r="W76" s="255"/>
    </row>
    <row r="77" spans="1:25">
      <c r="A77" s="397" t="s">
        <v>358</v>
      </c>
      <c r="B77" s="18"/>
      <c r="C77" s="18"/>
      <c r="D77" s="18"/>
      <c r="E77" s="18"/>
      <c r="F77" s="18"/>
      <c r="G77" s="18"/>
      <c r="H77" s="18"/>
      <c r="I77" s="18"/>
      <c r="J77" s="18"/>
      <c r="K77" s="18"/>
      <c r="L77" s="18"/>
      <c r="M77" s="18"/>
      <c r="N77" s="18"/>
      <c r="O77" s="18"/>
      <c r="P77" s="18"/>
      <c r="Q77" s="18"/>
      <c r="R77" s="18"/>
      <c r="S77" s="18"/>
      <c r="T77" s="18"/>
      <c r="U77" s="18"/>
      <c r="V77" s="18"/>
      <c r="W77" s="255"/>
    </row>
    <row r="78" spans="1:25">
      <c r="A78" s="397" t="s">
        <v>359</v>
      </c>
      <c r="B78" s="18"/>
      <c r="C78" s="18"/>
      <c r="D78" s="18"/>
      <c r="E78" s="18"/>
      <c r="F78" s="18"/>
      <c r="G78" s="18"/>
      <c r="H78" s="18"/>
      <c r="I78" s="18"/>
      <c r="J78" s="18"/>
      <c r="K78" s="18"/>
      <c r="L78" s="18"/>
      <c r="M78" s="18"/>
      <c r="N78" s="18"/>
      <c r="O78" s="18"/>
      <c r="P78" s="18"/>
      <c r="Q78" s="18"/>
      <c r="R78" s="18"/>
      <c r="S78" s="18"/>
      <c r="T78" s="18"/>
      <c r="U78" s="18"/>
      <c r="V78" s="18"/>
      <c r="W78" s="255"/>
    </row>
    <row r="79" spans="1:25">
      <c r="A79" s="397" t="s">
        <v>360</v>
      </c>
      <c r="B79" s="18"/>
      <c r="C79" s="18"/>
      <c r="D79" s="18"/>
      <c r="E79" s="18"/>
      <c r="F79" s="18"/>
      <c r="G79" s="18"/>
      <c r="H79" s="18"/>
      <c r="I79" s="18"/>
      <c r="J79" s="18"/>
      <c r="K79" s="18"/>
      <c r="L79" s="18"/>
      <c r="M79" s="18"/>
      <c r="N79" s="18"/>
      <c r="O79" s="18"/>
      <c r="P79" s="18"/>
      <c r="Q79" s="18"/>
      <c r="R79" s="18"/>
      <c r="S79" s="18"/>
      <c r="T79" s="18"/>
      <c r="U79" s="18"/>
      <c r="V79" s="18"/>
      <c r="W79" s="255"/>
    </row>
    <row r="80" spans="1:25">
      <c r="A80" s="397" t="s">
        <v>361</v>
      </c>
      <c r="B80" s="18"/>
      <c r="C80" s="18"/>
      <c r="D80" s="18"/>
      <c r="E80" s="18"/>
      <c r="F80" s="18"/>
      <c r="G80" s="18"/>
      <c r="H80" s="18"/>
      <c r="I80" s="18"/>
      <c r="J80" s="18"/>
      <c r="K80" s="18"/>
      <c r="L80" s="18"/>
      <c r="M80" s="18"/>
      <c r="N80" s="18"/>
      <c r="O80" s="18"/>
      <c r="P80" s="18"/>
      <c r="Q80" s="18"/>
      <c r="R80" s="18"/>
      <c r="S80" s="18"/>
      <c r="T80" s="18"/>
      <c r="U80" s="18"/>
      <c r="V80" s="18"/>
      <c r="W80" s="255"/>
    </row>
    <row r="81" spans="1:26">
      <c r="A81" s="648" t="s">
        <v>362</v>
      </c>
      <c r="B81" s="654"/>
      <c r="C81" s="654"/>
      <c r="D81" s="654"/>
      <c r="E81" s="654"/>
      <c r="F81" s="654"/>
      <c r="G81" s="654"/>
      <c r="H81" s="654"/>
      <c r="I81" s="654"/>
      <c r="J81" s="654"/>
      <c r="K81" s="654"/>
      <c r="L81" s="654"/>
      <c r="M81" s="654"/>
      <c r="N81" s="654"/>
      <c r="O81" s="654"/>
      <c r="P81" s="654"/>
      <c r="Q81" s="654"/>
      <c r="R81" s="654"/>
      <c r="S81" s="654"/>
      <c r="T81" s="654"/>
      <c r="U81" s="654"/>
      <c r="V81" s="654"/>
      <c r="W81" s="655"/>
    </row>
    <row r="82" spans="1:26">
      <c r="A82" s="648" t="s">
        <v>363</v>
      </c>
      <c r="B82" s="654"/>
      <c r="C82" s="654"/>
      <c r="D82" s="654"/>
      <c r="E82" s="654"/>
      <c r="F82" s="654"/>
      <c r="G82" s="654"/>
      <c r="H82" s="654"/>
      <c r="I82" s="654"/>
      <c r="J82" s="654"/>
      <c r="K82" s="654"/>
      <c r="L82" s="654"/>
      <c r="M82" s="654"/>
      <c r="N82" s="654"/>
      <c r="O82" s="654"/>
      <c r="P82" s="654"/>
      <c r="Q82" s="654"/>
      <c r="R82" s="654"/>
      <c r="S82" s="654"/>
      <c r="T82" s="654"/>
      <c r="U82" s="654"/>
      <c r="V82" s="654"/>
      <c r="W82" s="655"/>
    </row>
    <row r="83" spans="1:26">
      <c r="A83" s="20" t="s">
        <v>13</v>
      </c>
      <c r="B83" s="10">
        <f t="shared" ref="B83:W83" si="22">SUM(B75:B82)</f>
        <v>0</v>
      </c>
      <c r="C83" s="10">
        <f t="shared" si="22"/>
        <v>0</v>
      </c>
      <c r="D83" s="10">
        <f t="shared" si="22"/>
        <v>0</v>
      </c>
      <c r="E83" s="10">
        <f t="shared" si="22"/>
        <v>0</v>
      </c>
      <c r="F83" s="10">
        <f t="shared" si="22"/>
        <v>0</v>
      </c>
      <c r="G83" s="10">
        <f t="shared" si="22"/>
        <v>0</v>
      </c>
      <c r="H83" s="10">
        <f t="shared" si="22"/>
        <v>0</v>
      </c>
      <c r="I83" s="10">
        <f t="shared" si="22"/>
        <v>0</v>
      </c>
      <c r="J83" s="10">
        <f t="shared" si="22"/>
        <v>0</v>
      </c>
      <c r="K83" s="10">
        <f t="shared" si="22"/>
        <v>0</v>
      </c>
      <c r="L83" s="10">
        <f t="shared" si="22"/>
        <v>0</v>
      </c>
      <c r="M83" s="10">
        <f t="shared" si="22"/>
        <v>0</v>
      </c>
      <c r="N83" s="10">
        <f t="shared" si="22"/>
        <v>0</v>
      </c>
      <c r="O83" s="10">
        <f t="shared" si="22"/>
        <v>0</v>
      </c>
      <c r="P83" s="10">
        <f t="shared" si="22"/>
        <v>0</v>
      </c>
      <c r="Q83" s="10">
        <f t="shared" si="22"/>
        <v>0</v>
      </c>
      <c r="R83" s="10">
        <f t="shared" si="22"/>
        <v>0</v>
      </c>
      <c r="S83" s="10">
        <f t="shared" si="22"/>
        <v>0</v>
      </c>
      <c r="T83" s="10">
        <f t="shared" si="22"/>
        <v>0</v>
      </c>
      <c r="U83" s="10">
        <f t="shared" si="22"/>
        <v>0</v>
      </c>
      <c r="V83" s="10">
        <f t="shared" si="22"/>
        <v>0</v>
      </c>
      <c r="W83" s="256">
        <f t="shared" si="22"/>
        <v>0</v>
      </c>
    </row>
    <row r="84" spans="1:26">
      <c r="A84" s="251" t="s">
        <v>17</v>
      </c>
      <c r="B84" s="251"/>
      <c r="C84" s="251"/>
      <c r="D84" s="251"/>
      <c r="E84" s="251"/>
      <c r="F84" s="251"/>
      <c r="G84" s="251"/>
      <c r="H84" s="251"/>
      <c r="I84" s="251"/>
      <c r="J84" s="251"/>
      <c r="K84" s="251"/>
      <c r="L84" s="251"/>
      <c r="M84" s="251"/>
      <c r="N84" s="251"/>
      <c r="O84" s="251"/>
      <c r="P84" s="251"/>
      <c r="Q84" s="251"/>
      <c r="R84" s="251"/>
      <c r="S84" s="251"/>
      <c r="T84" s="251"/>
      <c r="U84" s="251"/>
      <c r="V84" s="251"/>
      <c r="W84" s="251"/>
      <c r="X84" s="253"/>
      <c r="Y84" s="253"/>
      <c r="Z84" s="253"/>
    </row>
    <row r="85" spans="1:26">
      <c r="A85" s="302"/>
    </row>
    <row r="86" spans="1:26">
      <c r="A86" s="866" t="s">
        <v>18</v>
      </c>
      <c r="B86" s="744" t="s">
        <v>19</v>
      </c>
      <c r="C86" s="744"/>
      <c r="D86" s="744"/>
      <c r="E86" s="744"/>
      <c r="F86" s="744"/>
      <c r="G86" s="744"/>
      <c r="H86" s="744"/>
      <c r="I86" s="744"/>
      <c r="J86" s="744"/>
      <c r="K86" s="744"/>
      <c r="L86" s="744"/>
    </row>
    <row r="87" spans="1:26">
      <c r="A87" s="867"/>
      <c r="B87" s="766" t="s">
        <v>22</v>
      </c>
      <c r="C87" s="769"/>
      <c r="D87" s="769"/>
      <c r="E87" s="769"/>
      <c r="F87" s="769"/>
      <c r="G87" s="769"/>
      <c r="H87" s="769"/>
      <c r="I87" s="769"/>
      <c r="J87" s="769"/>
      <c r="K87" s="769"/>
      <c r="L87" s="767"/>
    </row>
    <row r="88" spans="1:26">
      <c r="A88" s="867"/>
      <c r="B88" s="762">
        <v>2006</v>
      </c>
      <c r="C88" s="762">
        <v>2007</v>
      </c>
      <c r="D88" s="762">
        <v>2008</v>
      </c>
      <c r="E88" s="762">
        <v>2009</v>
      </c>
      <c r="F88" s="762">
        <v>2010</v>
      </c>
      <c r="G88" s="762">
        <v>2011</v>
      </c>
      <c r="H88" s="766">
        <v>2012</v>
      </c>
      <c r="I88" s="767"/>
      <c r="J88" s="762">
        <v>2013</v>
      </c>
      <c r="K88" s="762">
        <v>2014</v>
      </c>
      <c r="L88" s="762">
        <v>2015</v>
      </c>
    </row>
    <row r="89" spans="1:26">
      <c r="A89" s="868"/>
      <c r="B89" s="762"/>
      <c r="C89" s="762"/>
      <c r="D89" s="762"/>
      <c r="E89" s="762"/>
      <c r="F89" s="762"/>
      <c r="G89" s="762"/>
      <c r="H89" s="292" t="str">
        <f>+$A$1</f>
        <v>Marzo</v>
      </c>
      <c r="I89" s="292" t="s">
        <v>8</v>
      </c>
      <c r="J89" s="762"/>
      <c r="K89" s="762"/>
      <c r="L89" s="762"/>
    </row>
    <row r="90" spans="1:26">
      <c r="A90" s="391" t="s">
        <v>356</v>
      </c>
      <c r="B90" s="2"/>
      <c r="C90" s="2"/>
      <c r="D90" s="2"/>
      <c r="E90" s="2"/>
      <c r="F90" s="2"/>
      <c r="G90" s="2"/>
      <c r="H90" s="2"/>
      <c r="I90" s="2"/>
      <c r="J90" s="2"/>
      <c r="K90" s="2"/>
      <c r="L90" s="254"/>
    </row>
    <row r="91" spans="1:26">
      <c r="A91" s="397" t="s">
        <v>357</v>
      </c>
      <c r="B91" s="18"/>
      <c r="C91" s="18"/>
      <c r="D91" s="18"/>
      <c r="E91" s="18"/>
      <c r="F91" s="18"/>
      <c r="G91" s="18"/>
      <c r="H91" s="18"/>
      <c r="I91" s="18"/>
      <c r="J91" s="18"/>
      <c r="K91" s="18"/>
      <c r="L91" s="255"/>
    </row>
    <row r="92" spans="1:26">
      <c r="A92" s="397" t="s">
        <v>358</v>
      </c>
      <c r="B92" s="18"/>
      <c r="C92" s="18"/>
      <c r="D92" s="18"/>
      <c r="E92" s="18"/>
      <c r="F92" s="18"/>
      <c r="G92" s="18"/>
      <c r="H92" s="18"/>
      <c r="I92" s="18"/>
      <c r="J92" s="18"/>
      <c r="K92" s="18"/>
      <c r="L92" s="255"/>
    </row>
    <row r="93" spans="1:26">
      <c r="A93" s="397" t="s">
        <v>359</v>
      </c>
      <c r="B93" s="18"/>
      <c r="C93" s="18"/>
      <c r="D93" s="18"/>
      <c r="E93" s="18"/>
      <c r="F93" s="18"/>
      <c r="G93" s="18"/>
      <c r="H93" s="18"/>
      <c r="I93" s="18"/>
      <c r="J93" s="18"/>
      <c r="K93" s="18"/>
      <c r="L93" s="255"/>
    </row>
    <row r="94" spans="1:26">
      <c r="A94" s="397" t="s">
        <v>360</v>
      </c>
      <c r="B94" s="18"/>
      <c r="C94" s="18"/>
      <c r="D94" s="18"/>
      <c r="E94" s="18"/>
      <c r="F94" s="18"/>
      <c r="G94" s="18"/>
      <c r="H94" s="18"/>
      <c r="I94" s="18"/>
      <c r="J94" s="18"/>
      <c r="K94" s="18"/>
      <c r="L94" s="255"/>
    </row>
    <row r="95" spans="1:26">
      <c r="A95" s="397" t="s">
        <v>361</v>
      </c>
      <c r="B95" s="18"/>
      <c r="C95" s="18"/>
      <c r="D95" s="18"/>
      <c r="E95" s="18"/>
      <c r="F95" s="18"/>
      <c r="G95" s="18"/>
      <c r="H95" s="18"/>
      <c r="I95" s="18"/>
      <c r="J95" s="18"/>
      <c r="K95" s="18"/>
      <c r="L95" s="255"/>
    </row>
    <row r="96" spans="1:26">
      <c r="A96" s="648" t="s">
        <v>362</v>
      </c>
      <c r="B96" s="654"/>
      <c r="C96" s="654"/>
      <c r="D96" s="654"/>
      <c r="E96" s="654"/>
      <c r="F96" s="654"/>
      <c r="G96" s="654"/>
      <c r="H96" s="654"/>
      <c r="I96" s="654"/>
      <c r="J96" s="654"/>
      <c r="K96" s="654"/>
      <c r="L96" s="655"/>
    </row>
    <row r="97" spans="1:25">
      <c r="A97" s="648" t="s">
        <v>363</v>
      </c>
      <c r="B97" s="654"/>
      <c r="C97" s="654"/>
      <c r="D97" s="654"/>
      <c r="E97" s="654"/>
      <c r="F97" s="654"/>
      <c r="G97" s="654"/>
      <c r="H97" s="654"/>
      <c r="I97" s="654"/>
      <c r="J97" s="654"/>
      <c r="K97" s="654"/>
      <c r="L97" s="655"/>
    </row>
    <row r="98" spans="1:25">
      <c r="A98" s="20" t="s">
        <v>13</v>
      </c>
      <c r="B98" s="10">
        <f>SUM(B90:B97)</f>
        <v>0</v>
      </c>
      <c r="C98" s="10">
        <f t="shared" ref="C98:L98" si="23">SUM(C90:C97)</f>
        <v>0</v>
      </c>
      <c r="D98" s="10">
        <f t="shared" si="23"/>
        <v>0</v>
      </c>
      <c r="E98" s="10">
        <f t="shared" si="23"/>
        <v>0</v>
      </c>
      <c r="F98" s="10">
        <f t="shared" si="23"/>
        <v>0</v>
      </c>
      <c r="G98" s="10">
        <f t="shared" si="23"/>
        <v>0</v>
      </c>
      <c r="H98" s="10">
        <f t="shared" si="23"/>
        <v>0</v>
      </c>
      <c r="I98" s="10">
        <f>SUM(I90:I97)</f>
        <v>0</v>
      </c>
      <c r="J98" s="10">
        <f t="shared" si="23"/>
        <v>0</v>
      </c>
      <c r="K98" s="10">
        <f t="shared" si="23"/>
        <v>0</v>
      </c>
      <c r="L98" s="256">
        <f t="shared" si="23"/>
        <v>0</v>
      </c>
    </row>
    <row r="99" spans="1:25">
      <c r="A99" s="726" t="s">
        <v>17</v>
      </c>
      <c r="B99" s="726"/>
      <c r="C99" s="726"/>
      <c r="D99" s="726"/>
      <c r="E99" s="726"/>
      <c r="F99" s="726"/>
      <c r="G99" s="726"/>
      <c r="H99" s="726"/>
      <c r="I99" s="726"/>
      <c r="J99" s="726"/>
      <c r="K99" s="726"/>
      <c r="L99" s="726"/>
      <c r="M99" s="726"/>
      <c r="N99" s="726"/>
      <c r="O99" s="726"/>
      <c r="P99" s="726"/>
      <c r="Q99" s="726"/>
      <c r="R99" s="726"/>
      <c r="S99" s="726"/>
      <c r="T99" s="726"/>
      <c r="U99" s="726"/>
      <c r="V99" s="726"/>
      <c r="W99" s="726"/>
      <c r="X99" s="253"/>
      <c r="Y99" s="253"/>
    </row>
    <row r="100" spans="1:25">
      <c r="A100" s="302"/>
    </row>
    <row r="101" spans="1:25" ht="39.75" customHeight="1">
      <c r="A101" s="21" t="s">
        <v>23</v>
      </c>
      <c r="B101" s="882" t="s">
        <v>24</v>
      </c>
      <c r="C101" s="883"/>
      <c r="D101" s="746" t="s">
        <v>25</v>
      </c>
    </row>
    <row r="102" spans="1:25" ht="22.5" customHeight="1">
      <c r="A102" s="21" t="s">
        <v>26</v>
      </c>
      <c r="B102" s="296" t="s">
        <v>27</v>
      </c>
      <c r="C102" s="22" t="s">
        <v>28</v>
      </c>
      <c r="D102" s="746"/>
    </row>
    <row r="103" spans="1:25">
      <c r="A103" s="23" t="s">
        <v>29</v>
      </c>
      <c r="B103" s="24"/>
      <c r="C103" s="24"/>
      <c r="D103" s="24"/>
    </row>
    <row r="104" spans="1:25">
      <c r="A104" s="23" t="s">
        <v>30</v>
      </c>
      <c r="B104" s="24"/>
      <c r="C104" s="24"/>
      <c r="D104" s="24"/>
    </row>
    <row r="105" spans="1:25">
      <c r="A105" s="23" t="s">
        <v>31</v>
      </c>
      <c r="B105" s="24"/>
      <c r="C105" s="24"/>
      <c r="D105" s="24"/>
    </row>
    <row r="106" spans="1:25">
      <c r="A106" s="23" t="s">
        <v>32</v>
      </c>
      <c r="B106" s="24"/>
      <c r="C106" s="24"/>
      <c r="D106" s="24"/>
    </row>
    <row r="107" spans="1:25">
      <c r="A107" s="23" t="s">
        <v>33</v>
      </c>
      <c r="B107" s="24"/>
      <c r="C107" s="24"/>
      <c r="D107" s="24"/>
    </row>
    <row r="108" spans="1:25" ht="30.75" customHeight="1">
      <c r="A108" s="281" t="s">
        <v>325</v>
      </c>
      <c r="B108" s="24"/>
      <c r="C108" s="24"/>
      <c r="D108" s="24"/>
    </row>
    <row r="109" spans="1:25">
      <c r="A109" s="23" t="s">
        <v>34</v>
      </c>
      <c r="B109" s="24"/>
      <c r="C109" s="24"/>
      <c r="D109" s="24"/>
    </row>
    <row r="110" spans="1:25">
      <c r="A110" s="302"/>
    </row>
    <row r="111" spans="1:25">
      <c r="A111" s="907" t="s">
        <v>35</v>
      </c>
      <c r="B111" s="908"/>
      <c r="C111" s="908"/>
      <c r="D111" s="908"/>
      <c r="E111" s="908"/>
      <c r="F111" s="908"/>
      <c r="G111" s="908"/>
      <c r="H111" s="908"/>
      <c r="I111" s="908"/>
      <c r="J111" s="908"/>
      <c r="K111" s="908"/>
      <c r="L111" s="908"/>
      <c r="M111" s="908"/>
      <c r="N111" s="908"/>
      <c r="O111" s="908"/>
      <c r="P111" s="908"/>
      <c r="Q111" s="908"/>
      <c r="R111" s="908"/>
      <c r="S111" s="908"/>
      <c r="T111" s="908"/>
      <c r="U111" s="908"/>
      <c r="V111" s="908"/>
      <c r="W111" s="908"/>
      <c r="X111" s="908"/>
      <c r="Y111" s="909"/>
    </row>
    <row r="112" spans="1:25">
      <c r="A112" s="747"/>
      <c r="B112" s="747">
        <v>2006</v>
      </c>
      <c r="C112" s="747"/>
      <c r="D112" s="747"/>
      <c r="E112" s="747">
        <v>2007</v>
      </c>
      <c r="F112" s="747"/>
      <c r="G112" s="747"/>
      <c r="H112" s="747">
        <v>2008</v>
      </c>
      <c r="I112" s="747"/>
      <c r="J112" s="747"/>
      <c r="K112" s="747">
        <v>2009</v>
      </c>
      <c r="L112" s="747"/>
      <c r="M112" s="747"/>
      <c r="N112" s="747">
        <v>2010</v>
      </c>
      <c r="O112" s="747"/>
      <c r="P112" s="747"/>
      <c r="Q112" s="748">
        <v>2011</v>
      </c>
      <c r="R112" s="749"/>
      <c r="S112" s="749"/>
      <c r="T112" s="869">
        <v>2012</v>
      </c>
      <c r="U112" s="869"/>
      <c r="V112" s="869"/>
      <c r="W112" s="869"/>
      <c r="X112" s="869"/>
      <c r="Y112" s="869"/>
    </row>
    <row r="113" spans="1:25">
      <c r="A113" s="747"/>
      <c r="B113" s="747"/>
      <c r="C113" s="747"/>
      <c r="D113" s="747"/>
      <c r="E113" s="747"/>
      <c r="F113" s="747"/>
      <c r="G113" s="747"/>
      <c r="H113" s="747"/>
      <c r="I113" s="747"/>
      <c r="J113" s="747"/>
      <c r="K113" s="747"/>
      <c r="L113" s="747"/>
      <c r="M113" s="747"/>
      <c r="N113" s="747"/>
      <c r="O113" s="747"/>
      <c r="P113" s="747"/>
      <c r="Q113" s="750"/>
      <c r="R113" s="751"/>
      <c r="S113" s="751"/>
      <c r="T113" s="869" t="str">
        <f t="shared" ref="T113:U113" si="24">+$A$1</f>
        <v>Marzo</v>
      </c>
      <c r="U113" s="869" t="str">
        <f t="shared" si="24"/>
        <v>Marzo</v>
      </c>
      <c r="V113" s="869" t="s">
        <v>8</v>
      </c>
      <c r="W113" s="869"/>
      <c r="X113" s="293" t="str">
        <f>$A$1</f>
        <v>Marzo</v>
      </c>
      <c r="Y113" s="293" t="s">
        <v>8</v>
      </c>
    </row>
    <row r="114" spans="1:25">
      <c r="A114" s="747"/>
      <c r="B114" s="293" t="s">
        <v>36</v>
      </c>
      <c r="C114" s="293" t="s">
        <v>37</v>
      </c>
      <c r="D114" s="293" t="s">
        <v>38</v>
      </c>
      <c r="E114" s="293" t="s">
        <v>36</v>
      </c>
      <c r="F114" s="293" t="s">
        <v>37</v>
      </c>
      <c r="G114" s="293" t="s">
        <v>38</v>
      </c>
      <c r="H114" s="293" t="s">
        <v>36</v>
      </c>
      <c r="I114" s="293" t="s">
        <v>37</v>
      </c>
      <c r="J114" s="293" t="s">
        <v>38</v>
      </c>
      <c r="K114" s="293" t="s">
        <v>36</v>
      </c>
      <c r="L114" s="293" t="s">
        <v>37</v>
      </c>
      <c r="M114" s="293" t="s">
        <v>38</v>
      </c>
      <c r="N114" s="293" t="s">
        <v>36</v>
      </c>
      <c r="O114" s="293" t="s">
        <v>37</v>
      </c>
      <c r="P114" s="293" t="s">
        <v>38</v>
      </c>
      <c r="Q114" s="293" t="s">
        <v>36</v>
      </c>
      <c r="R114" s="293" t="s">
        <v>37</v>
      </c>
      <c r="S114" s="293" t="s">
        <v>38</v>
      </c>
      <c r="T114" s="293" t="s">
        <v>36</v>
      </c>
      <c r="U114" s="293" t="s">
        <v>37</v>
      </c>
      <c r="V114" s="293" t="s">
        <v>36</v>
      </c>
      <c r="W114" s="293" t="s">
        <v>37</v>
      </c>
      <c r="X114" s="293" t="s">
        <v>38</v>
      </c>
      <c r="Y114" s="293" t="s">
        <v>38</v>
      </c>
    </row>
    <row r="115" spans="1:25">
      <c r="A115" s="1" t="s">
        <v>39</v>
      </c>
      <c r="B115" s="26"/>
      <c r="C115" s="26"/>
      <c r="D115" s="27">
        <f>SUM(B115:C115)</f>
        <v>0</v>
      </c>
      <c r="E115" s="26"/>
      <c r="F115" s="26"/>
      <c r="G115" s="27">
        <f>SUM(E115:F115)</f>
        <v>0</v>
      </c>
      <c r="H115" s="26"/>
      <c r="I115" s="26"/>
      <c r="J115" s="27">
        <f>SUM(H115:I115)</f>
        <v>0</v>
      </c>
      <c r="K115" s="26"/>
      <c r="L115" s="26"/>
      <c r="M115" s="27">
        <f>SUM(K115:L115)</f>
        <v>0</v>
      </c>
      <c r="N115" s="26"/>
      <c r="O115" s="26"/>
      <c r="P115" s="27">
        <f>SUM(N115:O115)</f>
        <v>0</v>
      </c>
      <c r="Q115" s="26"/>
      <c r="R115" s="26"/>
      <c r="S115" s="27">
        <f>SUM(Q115:R115)</f>
        <v>0</v>
      </c>
      <c r="T115" s="28"/>
      <c r="U115" s="28"/>
      <c r="V115" s="26"/>
      <c r="W115" s="29"/>
      <c r="X115" s="35">
        <f>SUM(T115:U115)</f>
        <v>0</v>
      </c>
      <c r="Y115" s="257">
        <f>SUM(V115:W115)</f>
        <v>0</v>
      </c>
    </row>
    <row r="116" spans="1:25">
      <c r="A116" s="31" t="s">
        <v>40</v>
      </c>
      <c r="B116" s="32"/>
      <c r="C116" s="32"/>
      <c r="D116" s="33">
        <f>SUM(B116:C116)</f>
        <v>0</v>
      </c>
      <c r="E116" s="32"/>
      <c r="F116" s="32"/>
      <c r="G116" s="33">
        <f>SUM(E116:F116)</f>
        <v>0</v>
      </c>
      <c r="H116" s="32"/>
      <c r="I116" s="32"/>
      <c r="J116" s="33">
        <f>SUM(H116:I116)</f>
        <v>0</v>
      </c>
      <c r="K116" s="32"/>
      <c r="L116" s="32"/>
      <c r="M116" s="33">
        <f>SUM(K116:L116)</f>
        <v>0</v>
      </c>
      <c r="N116" s="32"/>
      <c r="O116" s="32"/>
      <c r="P116" s="33">
        <f>SUM(N116:O116)</f>
        <v>0</v>
      </c>
      <c r="Q116" s="32"/>
      <c r="R116" s="32"/>
      <c r="S116" s="33">
        <f>SUM(Q116:R116)</f>
        <v>0</v>
      </c>
      <c r="T116" s="34"/>
      <c r="U116" s="34"/>
      <c r="V116" s="32"/>
      <c r="W116" s="32"/>
      <c r="X116" s="35">
        <f>SUM(T116:U116)</f>
        <v>0</v>
      </c>
      <c r="Y116" s="36">
        <f>SUM(V116:W116)</f>
        <v>0</v>
      </c>
    </row>
    <row r="117" spans="1:25">
      <c r="A117" s="17" t="s">
        <v>41</v>
      </c>
      <c r="B117" s="33">
        <f>SUM(B115:B116)</f>
        <v>0</v>
      </c>
      <c r="C117" s="33">
        <f>SUM(C115:C116)</f>
        <v>0</v>
      </c>
      <c r="D117" s="33">
        <f>SUM(B117:C117)</f>
        <v>0</v>
      </c>
      <c r="E117" s="33">
        <f>SUM(E115:E116)</f>
        <v>0</v>
      </c>
      <c r="F117" s="33">
        <f>SUM(F115:F116)</f>
        <v>0</v>
      </c>
      <c r="G117" s="33">
        <f>SUM(E117:F117)</f>
        <v>0</v>
      </c>
      <c r="H117" s="33">
        <f>SUM(H115:H116)</f>
        <v>0</v>
      </c>
      <c r="I117" s="33">
        <f>SUM(I115:I116)</f>
        <v>0</v>
      </c>
      <c r="J117" s="33">
        <f>SUM(H117:I117)</f>
        <v>0</v>
      </c>
      <c r="K117" s="33">
        <f>SUM(K115:K116)</f>
        <v>0</v>
      </c>
      <c r="L117" s="33">
        <f>SUM(L115:L116)</f>
        <v>0</v>
      </c>
      <c r="M117" s="33">
        <f>SUM(K117:L117)</f>
        <v>0</v>
      </c>
      <c r="N117" s="33">
        <f>SUM(N115:N116)</f>
        <v>0</v>
      </c>
      <c r="O117" s="33">
        <f>SUM(O115:O116)</f>
        <v>0</v>
      </c>
      <c r="P117" s="33">
        <f>SUM(N117:O117)</f>
        <v>0</v>
      </c>
      <c r="Q117" s="33">
        <f>SUM(Q115:Q116)</f>
        <v>0</v>
      </c>
      <c r="R117" s="33">
        <f>SUM(R115:R116)</f>
        <v>0</v>
      </c>
      <c r="S117" s="33">
        <f>SUM(Q117:R117)</f>
        <v>0</v>
      </c>
      <c r="T117" s="33">
        <f>SUM(T115:T116)</f>
        <v>0</v>
      </c>
      <c r="U117" s="33">
        <f>SUM(U115:U116)</f>
        <v>0</v>
      </c>
      <c r="V117" s="33">
        <f>SUM(V115:V116)</f>
        <v>0</v>
      </c>
      <c r="W117" s="33">
        <f>SUM(W115:W116)</f>
        <v>0</v>
      </c>
      <c r="X117" s="35">
        <f>SUM(T117:U117)</f>
        <v>0</v>
      </c>
      <c r="Y117" s="36">
        <f>SUM(V117:W117)</f>
        <v>0</v>
      </c>
    </row>
    <row r="118" spans="1:25">
      <c r="A118" s="3" t="s">
        <v>42</v>
      </c>
      <c r="B118" s="37" t="str">
        <f t="shared" ref="B118:S118" si="25">IF(B115=0,"",B115*100/B117)</f>
        <v/>
      </c>
      <c r="C118" s="37" t="str">
        <f t="shared" si="25"/>
        <v/>
      </c>
      <c r="D118" s="37" t="str">
        <f t="shared" si="25"/>
        <v/>
      </c>
      <c r="E118" s="37" t="str">
        <f t="shared" si="25"/>
        <v/>
      </c>
      <c r="F118" s="37" t="str">
        <f t="shared" si="25"/>
        <v/>
      </c>
      <c r="G118" s="37" t="str">
        <f t="shared" si="25"/>
        <v/>
      </c>
      <c r="H118" s="37" t="str">
        <f t="shared" si="25"/>
        <v/>
      </c>
      <c r="I118" s="37" t="str">
        <f t="shared" si="25"/>
        <v/>
      </c>
      <c r="J118" s="37" t="str">
        <f t="shared" si="25"/>
        <v/>
      </c>
      <c r="K118" s="37" t="str">
        <f t="shared" si="25"/>
        <v/>
      </c>
      <c r="L118" s="37" t="str">
        <f t="shared" si="25"/>
        <v/>
      </c>
      <c r="M118" s="37" t="str">
        <f t="shared" si="25"/>
        <v/>
      </c>
      <c r="N118" s="37" t="str">
        <f t="shared" si="25"/>
        <v/>
      </c>
      <c r="O118" s="37" t="str">
        <f t="shared" si="25"/>
        <v/>
      </c>
      <c r="P118" s="37" t="str">
        <f t="shared" si="25"/>
        <v/>
      </c>
      <c r="Q118" s="37" t="str">
        <f t="shared" si="25"/>
        <v/>
      </c>
      <c r="R118" s="37" t="str">
        <f t="shared" si="25"/>
        <v/>
      </c>
      <c r="S118" s="37" t="str">
        <f t="shared" si="25"/>
        <v/>
      </c>
      <c r="T118" s="37">
        <f t="shared" ref="T118:Y118" si="26">IFERROR(T115*100/T117,0)</f>
        <v>0</v>
      </c>
      <c r="U118" s="37">
        <f t="shared" si="26"/>
        <v>0</v>
      </c>
      <c r="V118" s="37">
        <f t="shared" si="26"/>
        <v>0</v>
      </c>
      <c r="W118" s="37">
        <f t="shared" si="26"/>
        <v>0</v>
      </c>
      <c r="X118" s="37">
        <f t="shared" si="26"/>
        <v>0</v>
      </c>
      <c r="Y118" s="38">
        <f t="shared" si="26"/>
        <v>0</v>
      </c>
    </row>
    <row r="119" spans="1:25">
      <c r="A119" s="761" t="s">
        <v>17</v>
      </c>
      <c r="B119" s="761"/>
      <c r="C119" s="761"/>
      <c r="D119" s="761"/>
      <c r="E119" s="761"/>
      <c r="F119" s="761"/>
      <c r="G119" s="761"/>
      <c r="H119" s="761"/>
      <c r="I119" s="761"/>
      <c r="J119" s="761"/>
      <c r="K119" s="761"/>
      <c r="L119" s="761"/>
      <c r="M119" s="761"/>
      <c r="N119" s="761"/>
      <c r="O119" s="761"/>
      <c r="P119" s="761"/>
      <c r="Q119" s="761"/>
      <c r="R119" s="761"/>
      <c r="S119" s="761"/>
      <c r="T119" s="761"/>
      <c r="U119" s="761"/>
      <c r="V119" s="761"/>
      <c r="W119" s="761"/>
      <c r="X119" s="761"/>
      <c r="Y119" s="761"/>
    </row>
    <row r="120" spans="1:25">
      <c r="A120" s="252"/>
      <c r="B120" s="252"/>
      <c r="C120" s="252"/>
      <c r="D120" s="252"/>
      <c r="E120" s="252"/>
      <c r="F120" s="252"/>
      <c r="G120" s="252"/>
      <c r="H120" s="252"/>
      <c r="I120" s="252"/>
      <c r="J120" s="252"/>
      <c r="K120" s="252"/>
      <c r="L120" s="252"/>
      <c r="M120" s="252"/>
      <c r="N120" s="252"/>
      <c r="O120" s="252"/>
      <c r="P120" s="252"/>
      <c r="Q120" s="252"/>
      <c r="R120" s="252"/>
      <c r="S120" s="252"/>
      <c r="T120" s="252"/>
      <c r="U120" s="252"/>
      <c r="V120" s="252"/>
      <c r="W120" s="252"/>
      <c r="X120" s="252"/>
      <c r="Y120" s="252"/>
    </row>
    <row r="121" spans="1:25">
      <c r="A121" s="907" t="s">
        <v>35</v>
      </c>
      <c r="B121" s="908"/>
      <c r="C121" s="908"/>
      <c r="D121" s="908"/>
      <c r="E121" s="908"/>
      <c r="F121" s="908"/>
      <c r="G121" s="908"/>
      <c r="H121" s="908"/>
      <c r="I121" s="908"/>
      <c r="J121" s="909"/>
    </row>
    <row r="122" spans="1:25">
      <c r="A122" s="747"/>
      <c r="B122" s="747">
        <v>2013</v>
      </c>
      <c r="C122" s="747"/>
      <c r="D122" s="747"/>
      <c r="E122" s="747">
        <v>2014</v>
      </c>
      <c r="F122" s="747"/>
      <c r="G122" s="747"/>
      <c r="H122" s="747">
        <v>2015</v>
      </c>
      <c r="I122" s="747"/>
      <c r="J122" s="747"/>
    </row>
    <row r="123" spans="1:25">
      <c r="A123" s="747"/>
      <c r="B123" s="747"/>
      <c r="C123" s="747"/>
      <c r="D123" s="747"/>
      <c r="E123" s="747"/>
      <c r="F123" s="747"/>
      <c r="G123" s="747"/>
      <c r="H123" s="747"/>
      <c r="I123" s="747"/>
      <c r="J123" s="747"/>
    </row>
    <row r="124" spans="1:25">
      <c r="A124" s="747"/>
      <c r="B124" s="293" t="s">
        <v>36</v>
      </c>
      <c r="C124" s="293" t="s">
        <v>37</v>
      </c>
      <c r="D124" s="293" t="s">
        <v>38</v>
      </c>
      <c r="E124" s="293" t="s">
        <v>36</v>
      </c>
      <c r="F124" s="293" t="s">
        <v>37</v>
      </c>
      <c r="G124" s="293" t="s">
        <v>38</v>
      </c>
      <c r="H124" s="293" t="s">
        <v>36</v>
      </c>
      <c r="I124" s="293" t="s">
        <v>37</v>
      </c>
      <c r="J124" s="293" t="s">
        <v>38</v>
      </c>
    </row>
    <row r="125" spans="1:25">
      <c r="A125" s="1" t="s">
        <v>39</v>
      </c>
      <c r="B125" s="26"/>
      <c r="C125" s="26"/>
      <c r="D125" s="27">
        <f>SUM(B125:C125)</f>
        <v>0</v>
      </c>
      <c r="E125" s="26"/>
      <c r="F125" s="26"/>
      <c r="G125" s="27">
        <f>SUM(E125:F125)</f>
        <v>0</v>
      </c>
      <c r="H125" s="26"/>
      <c r="I125" s="26"/>
      <c r="J125" s="30">
        <f>SUM(H125:I125)</f>
        <v>0</v>
      </c>
    </row>
    <row r="126" spans="1:25">
      <c r="A126" s="31" t="s">
        <v>40</v>
      </c>
      <c r="B126" s="32"/>
      <c r="C126" s="32"/>
      <c r="D126" s="33">
        <f>SUM(B126:C126)</f>
        <v>0</v>
      </c>
      <c r="E126" s="32"/>
      <c r="F126" s="32"/>
      <c r="G126" s="33">
        <f>SUM(E126:F126)</f>
        <v>0</v>
      </c>
      <c r="H126" s="32"/>
      <c r="I126" s="32"/>
      <c r="J126" s="36">
        <f>SUM(H126:I126)</f>
        <v>0</v>
      </c>
    </row>
    <row r="127" spans="1:25">
      <c r="A127" s="17" t="s">
        <v>41</v>
      </c>
      <c r="B127" s="33">
        <f>SUM(B125:B126)</f>
        <v>0</v>
      </c>
      <c r="C127" s="33">
        <f>SUM(C125:C126)</f>
        <v>0</v>
      </c>
      <c r="D127" s="33">
        <f>SUM(B127:C127)</f>
        <v>0</v>
      </c>
      <c r="E127" s="33">
        <f>SUM(E125:E126)</f>
        <v>0</v>
      </c>
      <c r="F127" s="33">
        <f>SUM(F125:F126)</f>
        <v>0</v>
      </c>
      <c r="G127" s="33">
        <f>SUM(E127:F127)</f>
        <v>0</v>
      </c>
      <c r="H127" s="33">
        <f>SUM(H125:H126)</f>
        <v>0</v>
      </c>
      <c r="I127" s="33">
        <f>SUM(I125:I126)</f>
        <v>0</v>
      </c>
      <c r="J127" s="36">
        <f>SUM(H127:I127)</f>
        <v>0</v>
      </c>
    </row>
    <row r="128" spans="1:25">
      <c r="A128" s="3" t="s">
        <v>42</v>
      </c>
      <c r="B128" s="37" t="str">
        <f>IF(B125=0,"",B125*100/B127)</f>
        <v/>
      </c>
      <c r="C128" s="37" t="str">
        <f t="shared" ref="C128" si="27">IF(C125=0,"",C125*100/C127)</f>
        <v/>
      </c>
      <c r="D128" s="37" t="str">
        <f t="shared" ref="D128:J128" si="28">IF(D125=0,"",D125*100/D127)</f>
        <v/>
      </c>
      <c r="E128" s="37" t="str">
        <f t="shared" si="28"/>
        <v/>
      </c>
      <c r="F128" s="37" t="str">
        <f t="shared" si="28"/>
        <v/>
      </c>
      <c r="G128" s="37" t="str">
        <f t="shared" si="28"/>
        <v/>
      </c>
      <c r="H128" s="37" t="str">
        <f t="shared" si="28"/>
        <v/>
      </c>
      <c r="I128" s="37" t="str">
        <f t="shared" si="28"/>
        <v/>
      </c>
      <c r="J128" s="38" t="str">
        <f t="shared" si="28"/>
        <v/>
      </c>
    </row>
    <row r="129" spans="1:25">
      <c r="A129" s="760" t="s">
        <v>17</v>
      </c>
      <c r="B129" s="760"/>
      <c r="C129" s="760"/>
      <c r="D129" s="760"/>
      <c r="E129" s="760"/>
      <c r="F129" s="760"/>
      <c r="G129" s="760"/>
      <c r="H129" s="760"/>
      <c r="I129" s="760"/>
      <c r="J129" s="760"/>
      <c r="K129" s="760"/>
      <c r="L129" s="760"/>
      <c r="M129" s="760"/>
      <c r="N129" s="760"/>
      <c r="O129" s="760"/>
      <c r="P129" s="760"/>
      <c r="Q129" s="760"/>
      <c r="R129" s="760"/>
      <c r="S129" s="760"/>
      <c r="T129" s="760"/>
      <c r="U129" s="760"/>
      <c r="V129" s="760"/>
      <c r="W129" s="760"/>
      <c r="X129" s="760"/>
      <c r="Y129" s="760"/>
    </row>
    <row r="130" spans="1:25">
      <c r="A130" s="302"/>
    </row>
    <row r="131" spans="1:25">
      <c r="A131" s="757" t="s">
        <v>43</v>
      </c>
      <c r="B131" s="748">
        <v>2006</v>
      </c>
      <c r="C131" s="749"/>
      <c r="D131" s="755"/>
      <c r="E131" s="748">
        <v>2007</v>
      </c>
      <c r="F131" s="749"/>
      <c r="G131" s="755"/>
      <c r="H131" s="748">
        <v>2008</v>
      </c>
      <c r="I131" s="749"/>
      <c r="J131" s="755"/>
      <c r="K131" s="748">
        <v>2009</v>
      </c>
      <c r="L131" s="749"/>
      <c r="M131" s="755"/>
      <c r="N131" s="748">
        <v>2010</v>
      </c>
      <c r="O131" s="749"/>
      <c r="P131" s="755"/>
      <c r="Q131" s="748">
        <v>2011</v>
      </c>
      <c r="R131" s="749"/>
      <c r="S131" s="755"/>
      <c r="T131" s="869">
        <v>2012</v>
      </c>
      <c r="U131" s="869"/>
      <c r="V131" s="869"/>
      <c r="W131" s="869"/>
      <c r="X131" s="869"/>
      <c r="Y131" s="869"/>
    </row>
    <row r="132" spans="1:25">
      <c r="A132" s="758"/>
      <c r="B132" s="716"/>
      <c r="C132" s="756"/>
      <c r="D132" s="717"/>
      <c r="E132" s="716"/>
      <c r="F132" s="756"/>
      <c r="G132" s="717"/>
      <c r="H132" s="716"/>
      <c r="I132" s="756"/>
      <c r="J132" s="717"/>
      <c r="K132" s="716"/>
      <c r="L132" s="756"/>
      <c r="M132" s="717"/>
      <c r="N132" s="716"/>
      <c r="O132" s="756"/>
      <c r="P132" s="717"/>
      <c r="Q132" s="716"/>
      <c r="R132" s="756"/>
      <c r="S132" s="717"/>
      <c r="T132" s="869" t="s">
        <v>0</v>
      </c>
      <c r="U132" s="869" t="str">
        <f t="shared" ref="U132" si="29">+$A$1</f>
        <v>Marzo</v>
      </c>
      <c r="V132" s="869" t="s">
        <v>8</v>
      </c>
      <c r="W132" s="869"/>
      <c r="X132" s="293" t="str">
        <f>$A$1</f>
        <v>Marzo</v>
      </c>
      <c r="Y132" s="293" t="s">
        <v>8</v>
      </c>
    </row>
    <row r="133" spans="1:25">
      <c r="A133" s="759"/>
      <c r="B133" s="293" t="s">
        <v>36</v>
      </c>
      <c r="C133" s="293" t="s">
        <v>37</v>
      </c>
      <c r="D133" s="293" t="s">
        <v>38</v>
      </c>
      <c r="E133" s="293" t="s">
        <v>36</v>
      </c>
      <c r="F133" s="293" t="s">
        <v>37</v>
      </c>
      <c r="G133" s="293" t="s">
        <v>38</v>
      </c>
      <c r="H133" s="293" t="s">
        <v>36</v>
      </c>
      <c r="I133" s="293" t="s">
        <v>37</v>
      </c>
      <c r="J133" s="293" t="s">
        <v>38</v>
      </c>
      <c r="K133" s="293" t="s">
        <v>36</v>
      </c>
      <c r="L133" s="293" t="s">
        <v>37</v>
      </c>
      <c r="M133" s="293" t="s">
        <v>38</v>
      </c>
      <c r="N133" s="293" t="s">
        <v>36</v>
      </c>
      <c r="O133" s="293" t="s">
        <v>37</v>
      </c>
      <c r="P133" s="293" t="s">
        <v>38</v>
      </c>
      <c r="Q133" s="293" t="s">
        <v>36</v>
      </c>
      <c r="R133" s="293" t="s">
        <v>37</v>
      </c>
      <c r="S133" s="293" t="s">
        <v>38</v>
      </c>
      <c r="T133" s="293" t="s">
        <v>36</v>
      </c>
      <c r="U133" s="293" t="s">
        <v>37</v>
      </c>
      <c r="V133" s="293" t="s">
        <v>36</v>
      </c>
      <c r="W133" s="293" t="s">
        <v>37</v>
      </c>
      <c r="X133" s="293" t="s">
        <v>38</v>
      </c>
      <c r="Y133" s="293" t="s">
        <v>38</v>
      </c>
    </row>
    <row r="134" spans="1:25">
      <c r="A134" s="1" t="s">
        <v>44</v>
      </c>
      <c r="B134" s="26"/>
      <c r="C134" s="26"/>
      <c r="D134" s="27">
        <f>+SUM(B134:C134)</f>
        <v>0</v>
      </c>
      <c r="E134" s="26"/>
      <c r="F134" s="26"/>
      <c r="G134" s="27">
        <f>+SUM(E134:F134)</f>
        <v>0</v>
      </c>
      <c r="H134" s="26"/>
      <c r="I134" s="26"/>
      <c r="J134" s="27">
        <f>+SUM(H134:I134)</f>
        <v>0</v>
      </c>
      <c r="K134" s="26"/>
      <c r="L134" s="26"/>
      <c r="M134" s="27">
        <f>+SUM(K134:L134)</f>
        <v>0</v>
      </c>
      <c r="N134" s="26"/>
      <c r="O134" s="26"/>
      <c r="P134" s="27">
        <f>+SUM(N134:O134)</f>
        <v>0</v>
      </c>
      <c r="Q134" s="26"/>
      <c r="R134" s="26"/>
      <c r="S134" s="27">
        <f>+SUM(Q134:R134)</f>
        <v>0</v>
      </c>
      <c r="T134" s="28"/>
      <c r="U134" s="28"/>
      <c r="V134" s="26"/>
      <c r="W134" s="26"/>
      <c r="X134" s="27">
        <f>+SUM(T134:U134)</f>
        <v>0</v>
      </c>
      <c r="Y134" s="30">
        <f>+SUM(V134:W134)</f>
        <v>0</v>
      </c>
    </row>
    <row r="135" spans="1:25">
      <c r="A135" s="17" t="s">
        <v>45</v>
      </c>
      <c r="B135" s="32"/>
      <c r="C135" s="32"/>
      <c r="D135" s="33">
        <f>+SUM(B135:C135)</f>
        <v>0</v>
      </c>
      <c r="E135" s="32"/>
      <c r="F135" s="32"/>
      <c r="G135" s="33">
        <f>+SUM(E135:F135)</f>
        <v>0</v>
      </c>
      <c r="H135" s="32"/>
      <c r="I135" s="32"/>
      <c r="J135" s="33">
        <f>+SUM(H135:I135)</f>
        <v>0</v>
      </c>
      <c r="K135" s="32"/>
      <c r="L135" s="32"/>
      <c r="M135" s="33">
        <f t="shared" ref="M135" si="30">+SUM(K135:L135)</f>
        <v>0</v>
      </c>
      <c r="N135" s="32"/>
      <c r="O135" s="32"/>
      <c r="P135" s="33">
        <f>+SUM(N135:O135)</f>
        <v>0</v>
      </c>
      <c r="Q135" s="32"/>
      <c r="R135" s="32"/>
      <c r="S135" s="33">
        <f>+SUM(Q135:R135)</f>
        <v>0</v>
      </c>
      <c r="T135" s="34"/>
      <c r="U135" s="34"/>
      <c r="V135" s="32"/>
      <c r="W135" s="32"/>
      <c r="X135" s="33">
        <f>+SUM(T135:U135)</f>
        <v>0</v>
      </c>
      <c r="Y135" s="36">
        <f>+SUM(V135:W135)</f>
        <v>0</v>
      </c>
    </row>
    <row r="136" spans="1:25">
      <c r="A136" s="17" t="s">
        <v>46</v>
      </c>
      <c r="B136" s="32"/>
      <c r="C136" s="32"/>
      <c r="D136" s="33">
        <f>+SUM(B136:C136)</f>
        <v>0</v>
      </c>
      <c r="E136" s="32"/>
      <c r="F136" s="32"/>
      <c r="G136" s="33">
        <f>+SUM(E136:F136)</f>
        <v>0</v>
      </c>
      <c r="H136" s="32"/>
      <c r="I136" s="32"/>
      <c r="J136" s="33">
        <f>+SUM(H136:I136)</f>
        <v>0</v>
      </c>
      <c r="K136" s="32"/>
      <c r="L136" s="32"/>
      <c r="M136" s="33">
        <f>+SUM(K136:L136)</f>
        <v>0</v>
      </c>
      <c r="N136" s="32"/>
      <c r="O136" s="32"/>
      <c r="P136" s="33">
        <f>+SUM(N136:O136)</f>
        <v>0</v>
      </c>
      <c r="Q136" s="32"/>
      <c r="R136" s="32"/>
      <c r="S136" s="33">
        <f>+SUM(Q136:R136)</f>
        <v>0</v>
      </c>
      <c r="T136" s="34"/>
      <c r="U136" s="34"/>
      <c r="V136" s="32"/>
      <c r="W136" s="32"/>
      <c r="X136" s="33">
        <f>+SUM(T136:U136)</f>
        <v>0</v>
      </c>
      <c r="Y136" s="36">
        <f>+SUM(V136:W136)</f>
        <v>0</v>
      </c>
    </row>
    <row r="137" spans="1:25">
      <c r="A137" s="31" t="s">
        <v>22</v>
      </c>
      <c r="B137" s="39">
        <f t="shared" ref="B137:Y137" si="31">+B134+B135+B136</f>
        <v>0</v>
      </c>
      <c r="C137" s="39">
        <f t="shared" si="31"/>
        <v>0</v>
      </c>
      <c r="D137" s="39">
        <f t="shared" si="31"/>
        <v>0</v>
      </c>
      <c r="E137" s="39">
        <f t="shared" si="31"/>
        <v>0</v>
      </c>
      <c r="F137" s="39">
        <f t="shared" si="31"/>
        <v>0</v>
      </c>
      <c r="G137" s="39">
        <f t="shared" si="31"/>
        <v>0</v>
      </c>
      <c r="H137" s="39">
        <f t="shared" si="31"/>
        <v>0</v>
      </c>
      <c r="I137" s="39">
        <f t="shared" si="31"/>
        <v>0</v>
      </c>
      <c r="J137" s="39">
        <f t="shared" si="31"/>
        <v>0</v>
      </c>
      <c r="K137" s="39">
        <f t="shared" si="31"/>
        <v>0</v>
      </c>
      <c r="L137" s="39">
        <f t="shared" si="31"/>
        <v>0</v>
      </c>
      <c r="M137" s="39">
        <f t="shared" si="31"/>
        <v>0</v>
      </c>
      <c r="N137" s="39">
        <f t="shared" si="31"/>
        <v>0</v>
      </c>
      <c r="O137" s="39">
        <f t="shared" si="31"/>
        <v>0</v>
      </c>
      <c r="P137" s="39">
        <f t="shared" si="31"/>
        <v>0</v>
      </c>
      <c r="Q137" s="39">
        <f t="shared" si="31"/>
        <v>0</v>
      </c>
      <c r="R137" s="39">
        <f t="shared" si="31"/>
        <v>0</v>
      </c>
      <c r="S137" s="39">
        <f t="shared" si="31"/>
        <v>0</v>
      </c>
      <c r="T137" s="39">
        <f t="shared" si="31"/>
        <v>0</v>
      </c>
      <c r="U137" s="39">
        <f t="shared" si="31"/>
        <v>0</v>
      </c>
      <c r="V137" s="39">
        <f t="shared" si="31"/>
        <v>0</v>
      </c>
      <c r="W137" s="39">
        <f t="shared" si="31"/>
        <v>0</v>
      </c>
      <c r="X137" s="39">
        <f t="shared" si="31"/>
        <v>0</v>
      </c>
      <c r="Y137" s="258">
        <f t="shared" si="31"/>
        <v>0</v>
      </c>
    </row>
    <row r="138" spans="1:25">
      <c r="A138" s="31" t="s">
        <v>47</v>
      </c>
      <c r="B138" s="32"/>
      <c r="C138" s="32"/>
      <c r="D138" s="33">
        <f t="shared" ref="D138:D143" si="32">+SUM(B138:C138)</f>
        <v>0</v>
      </c>
      <c r="E138" s="32"/>
      <c r="F138" s="32"/>
      <c r="G138" s="33">
        <f t="shared" ref="G138:G143" si="33">+SUM(E138:F138)</f>
        <v>0</v>
      </c>
      <c r="H138" s="32"/>
      <c r="I138" s="32"/>
      <c r="J138" s="33">
        <f t="shared" ref="J138:J143" si="34">+SUM(H138:I138)</f>
        <v>0</v>
      </c>
      <c r="K138" s="32"/>
      <c r="L138" s="32"/>
      <c r="M138" s="33">
        <f t="shared" ref="M138:M143" si="35">+SUM(K138:L138)</f>
        <v>0</v>
      </c>
      <c r="N138" s="32"/>
      <c r="O138" s="32"/>
      <c r="P138" s="33">
        <f t="shared" ref="P138:P143" si="36">+SUM(N138:O138)</f>
        <v>0</v>
      </c>
      <c r="Q138" s="32"/>
      <c r="R138" s="32"/>
      <c r="S138" s="33">
        <f t="shared" ref="S138:S143" si="37">+SUM(Q138:R138)</f>
        <v>0</v>
      </c>
      <c r="T138" s="34"/>
      <c r="U138" s="34"/>
      <c r="V138" s="32"/>
      <c r="W138" s="32"/>
      <c r="X138" s="33">
        <f t="shared" ref="X138:X143" si="38">+SUM(T138:U138)</f>
        <v>0</v>
      </c>
      <c r="Y138" s="36">
        <f t="shared" ref="Y138:Y143" si="39">+SUM(V138:W138)</f>
        <v>0</v>
      </c>
    </row>
    <row r="139" spans="1:25">
      <c r="A139" s="31" t="s">
        <v>48</v>
      </c>
      <c r="B139" s="32"/>
      <c r="C139" s="32"/>
      <c r="D139" s="33">
        <f t="shared" si="32"/>
        <v>0</v>
      </c>
      <c r="E139" s="32"/>
      <c r="F139" s="32"/>
      <c r="G139" s="33">
        <f t="shared" si="33"/>
        <v>0</v>
      </c>
      <c r="H139" s="32"/>
      <c r="I139" s="32"/>
      <c r="J139" s="33">
        <f t="shared" si="34"/>
        <v>0</v>
      </c>
      <c r="K139" s="32"/>
      <c r="L139" s="32"/>
      <c r="M139" s="33">
        <f t="shared" si="35"/>
        <v>0</v>
      </c>
      <c r="N139" s="32"/>
      <c r="O139" s="32"/>
      <c r="P139" s="33">
        <f t="shared" si="36"/>
        <v>0</v>
      </c>
      <c r="Q139" s="32"/>
      <c r="R139" s="32"/>
      <c r="S139" s="33">
        <f t="shared" si="37"/>
        <v>0</v>
      </c>
      <c r="T139" s="34"/>
      <c r="U139" s="34"/>
      <c r="V139" s="32"/>
      <c r="W139" s="32"/>
      <c r="X139" s="33">
        <f t="shared" si="38"/>
        <v>0</v>
      </c>
      <c r="Y139" s="36">
        <f t="shared" si="39"/>
        <v>0</v>
      </c>
    </row>
    <row r="140" spans="1:25">
      <c r="A140" s="17" t="s">
        <v>49</v>
      </c>
      <c r="B140" s="32"/>
      <c r="C140" s="32"/>
      <c r="D140" s="33">
        <f t="shared" si="32"/>
        <v>0</v>
      </c>
      <c r="E140" s="32"/>
      <c r="F140" s="32"/>
      <c r="G140" s="33">
        <f t="shared" si="33"/>
        <v>0</v>
      </c>
      <c r="H140" s="32"/>
      <c r="I140" s="32"/>
      <c r="J140" s="33">
        <f t="shared" si="34"/>
        <v>0</v>
      </c>
      <c r="K140" s="32"/>
      <c r="L140" s="32"/>
      <c r="M140" s="33">
        <f t="shared" si="35"/>
        <v>0</v>
      </c>
      <c r="N140" s="32"/>
      <c r="O140" s="32"/>
      <c r="P140" s="33">
        <f t="shared" si="36"/>
        <v>0</v>
      </c>
      <c r="Q140" s="32"/>
      <c r="R140" s="32"/>
      <c r="S140" s="33">
        <f t="shared" si="37"/>
        <v>0</v>
      </c>
      <c r="T140" s="34"/>
      <c r="U140" s="34"/>
      <c r="V140" s="32"/>
      <c r="W140" s="32"/>
      <c r="X140" s="33">
        <f t="shared" si="38"/>
        <v>0</v>
      </c>
      <c r="Y140" s="36">
        <f t="shared" si="39"/>
        <v>0</v>
      </c>
    </row>
    <row r="141" spans="1:25">
      <c r="A141" s="17" t="s">
        <v>50</v>
      </c>
      <c r="B141" s="32"/>
      <c r="C141" s="32"/>
      <c r="D141" s="33">
        <f t="shared" si="32"/>
        <v>0</v>
      </c>
      <c r="E141" s="32"/>
      <c r="F141" s="32"/>
      <c r="G141" s="33">
        <f t="shared" si="33"/>
        <v>0</v>
      </c>
      <c r="H141" s="32"/>
      <c r="I141" s="32"/>
      <c r="J141" s="33">
        <f t="shared" si="34"/>
        <v>0</v>
      </c>
      <c r="K141" s="32"/>
      <c r="L141" s="32"/>
      <c r="M141" s="33">
        <f t="shared" si="35"/>
        <v>0</v>
      </c>
      <c r="N141" s="32"/>
      <c r="O141" s="32"/>
      <c r="P141" s="33">
        <f t="shared" si="36"/>
        <v>0</v>
      </c>
      <c r="Q141" s="32"/>
      <c r="R141" s="32"/>
      <c r="S141" s="33">
        <f t="shared" si="37"/>
        <v>0</v>
      </c>
      <c r="T141" s="34"/>
      <c r="U141" s="34"/>
      <c r="V141" s="32"/>
      <c r="W141" s="32"/>
      <c r="X141" s="33">
        <f t="shared" si="38"/>
        <v>0</v>
      </c>
      <c r="Y141" s="36">
        <f t="shared" si="39"/>
        <v>0</v>
      </c>
    </row>
    <row r="142" spans="1:25">
      <c r="A142" s="31" t="s">
        <v>51</v>
      </c>
      <c r="B142" s="32"/>
      <c r="C142" s="32"/>
      <c r="D142" s="33">
        <f t="shared" si="32"/>
        <v>0</v>
      </c>
      <c r="E142" s="32"/>
      <c r="F142" s="32"/>
      <c r="G142" s="33">
        <f t="shared" si="33"/>
        <v>0</v>
      </c>
      <c r="H142" s="32"/>
      <c r="I142" s="32"/>
      <c r="J142" s="33">
        <f t="shared" si="34"/>
        <v>0</v>
      </c>
      <c r="K142" s="32"/>
      <c r="L142" s="32"/>
      <c r="M142" s="33">
        <f t="shared" si="35"/>
        <v>0</v>
      </c>
      <c r="N142" s="32"/>
      <c r="O142" s="32"/>
      <c r="P142" s="33">
        <f t="shared" si="36"/>
        <v>0</v>
      </c>
      <c r="Q142" s="32"/>
      <c r="R142" s="32"/>
      <c r="S142" s="33">
        <f t="shared" si="37"/>
        <v>0</v>
      </c>
      <c r="T142" s="34"/>
      <c r="U142" s="34"/>
      <c r="V142" s="32"/>
      <c r="W142" s="32"/>
      <c r="X142" s="33">
        <f t="shared" si="38"/>
        <v>0</v>
      </c>
      <c r="Y142" s="36">
        <f t="shared" si="39"/>
        <v>0</v>
      </c>
    </row>
    <row r="143" spans="1:25" ht="28.5" customHeight="1">
      <c r="A143" s="368" t="s">
        <v>52</v>
      </c>
      <c r="B143" s="41"/>
      <c r="C143" s="41"/>
      <c r="D143" s="37">
        <f t="shared" si="32"/>
        <v>0</v>
      </c>
      <c r="E143" s="41"/>
      <c r="F143" s="41"/>
      <c r="G143" s="37">
        <f t="shared" si="33"/>
        <v>0</v>
      </c>
      <c r="H143" s="41"/>
      <c r="I143" s="41"/>
      <c r="J143" s="37">
        <f t="shared" si="34"/>
        <v>0</v>
      </c>
      <c r="K143" s="41"/>
      <c r="L143" s="41"/>
      <c r="M143" s="37">
        <f t="shared" si="35"/>
        <v>0</v>
      </c>
      <c r="N143" s="41"/>
      <c r="O143" s="41"/>
      <c r="P143" s="37">
        <f t="shared" si="36"/>
        <v>0</v>
      </c>
      <c r="Q143" s="41"/>
      <c r="R143" s="41"/>
      <c r="S143" s="37">
        <f t="shared" si="37"/>
        <v>0</v>
      </c>
      <c r="T143" s="42"/>
      <c r="U143" s="42"/>
      <c r="V143" s="41"/>
      <c r="W143" s="41"/>
      <c r="X143" s="37">
        <f t="shared" si="38"/>
        <v>0</v>
      </c>
      <c r="Y143" s="38">
        <f t="shared" si="39"/>
        <v>0</v>
      </c>
    </row>
    <row r="145" spans="1:25">
      <c r="A145" s="757" t="s">
        <v>43</v>
      </c>
      <c r="B145" s="748">
        <v>2013</v>
      </c>
      <c r="C145" s="749"/>
      <c r="D145" s="755"/>
      <c r="E145" s="748">
        <v>2014</v>
      </c>
      <c r="F145" s="749"/>
      <c r="G145" s="755"/>
      <c r="H145" s="748">
        <v>2015</v>
      </c>
      <c r="I145" s="749"/>
      <c r="J145" s="755"/>
    </row>
    <row r="146" spans="1:25">
      <c r="A146" s="758"/>
      <c r="B146" s="716"/>
      <c r="C146" s="756"/>
      <c r="D146" s="717"/>
      <c r="E146" s="716"/>
      <c r="F146" s="756"/>
      <c r="G146" s="717"/>
      <c r="H146" s="716"/>
      <c r="I146" s="756"/>
      <c r="J146" s="717"/>
    </row>
    <row r="147" spans="1:25">
      <c r="A147" s="759"/>
      <c r="B147" s="293" t="s">
        <v>36</v>
      </c>
      <c r="C147" s="293" t="s">
        <v>37</v>
      </c>
      <c r="D147" s="293" t="s">
        <v>38</v>
      </c>
      <c r="E147" s="293" t="s">
        <v>36</v>
      </c>
      <c r="F147" s="293" t="s">
        <v>37</v>
      </c>
      <c r="G147" s="293" t="s">
        <v>38</v>
      </c>
      <c r="H147" s="293" t="s">
        <v>36</v>
      </c>
      <c r="I147" s="293" t="s">
        <v>37</v>
      </c>
      <c r="J147" s="293" t="s">
        <v>38</v>
      </c>
    </row>
    <row r="148" spans="1:25">
      <c r="A148" s="1" t="s">
        <v>44</v>
      </c>
      <c r="B148" s="26"/>
      <c r="C148" s="26"/>
      <c r="D148" s="27">
        <f>+SUM(B148:C148)</f>
        <v>0</v>
      </c>
      <c r="E148" s="26"/>
      <c r="F148" s="26"/>
      <c r="G148" s="27">
        <f>+SUM(E148:F148)</f>
        <v>0</v>
      </c>
      <c r="H148" s="26"/>
      <c r="I148" s="26"/>
      <c r="J148" s="30">
        <f>+SUM(H148:I148)</f>
        <v>0</v>
      </c>
    </row>
    <row r="149" spans="1:25">
      <c r="A149" s="17" t="s">
        <v>45</v>
      </c>
      <c r="B149" s="32"/>
      <c r="C149" s="32"/>
      <c r="D149" s="33">
        <f>+SUM(B149:C149)</f>
        <v>0</v>
      </c>
      <c r="E149" s="32"/>
      <c r="F149" s="32"/>
      <c r="G149" s="33">
        <f>+SUM(E149:F149)</f>
        <v>0</v>
      </c>
      <c r="H149" s="32"/>
      <c r="I149" s="32"/>
      <c r="J149" s="36">
        <f>+SUM(H149:I149)</f>
        <v>0</v>
      </c>
    </row>
    <row r="150" spans="1:25">
      <c r="A150" s="17" t="s">
        <v>46</v>
      </c>
      <c r="B150" s="32"/>
      <c r="C150" s="32"/>
      <c r="D150" s="33">
        <f>+SUM(B150:C150)</f>
        <v>0</v>
      </c>
      <c r="E150" s="32"/>
      <c r="F150" s="32"/>
      <c r="G150" s="33">
        <f>+SUM(E150:F150)</f>
        <v>0</v>
      </c>
      <c r="H150" s="32"/>
      <c r="I150" s="32"/>
      <c r="J150" s="36">
        <f>+SUM(H150:I150)</f>
        <v>0</v>
      </c>
    </row>
    <row r="151" spans="1:25">
      <c r="A151" s="31" t="s">
        <v>22</v>
      </c>
      <c r="B151" s="39">
        <f t="shared" ref="B151:J151" si="40">+B148+B149+B150</f>
        <v>0</v>
      </c>
      <c r="C151" s="39">
        <f t="shared" si="40"/>
        <v>0</v>
      </c>
      <c r="D151" s="39">
        <f t="shared" si="40"/>
        <v>0</v>
      </c>
      <c r="E151" s="39">
        <f t="shared" si="40"/>
        <v>0</v>
      </c>
      <c r="F151" s="39">
        <f t="shared" si="40"/>
        <v>0</v>
      </c>
      <c r="G151" s="39">
        <f t="shared" si="40"/>
        <v>0</v>
      </c>
      <c r="H151" s="39">
        <f t="shared" si="40"/>
        <v>0</v>
      </c>
      <c r="I151" s="39">
        <f t="shared" si="40"/>
        <v>0</v>
      </c>
      <c r="J151" s="258">
        <f t="shared" si="40"/>
        <v>0</v>
      </c>
    </row>
    <row r="152" spans="1:25">
      <c r="A152" s="31" t="s">
        <v>47</v>
      </c>
      <c r="B152" s="32"/>
      <c r="C152" s="32"/>
      <c r="D152" s="33">
        <f t="shared" ref="D152:D157" si="41">+SUM(B152:C152)</f>
        <v>0</v>
      </c>
      <c r="E152" s="32"/>
      <c r="F152" s="32"/>
      <c r="G152" s="33">
        <f t="shared" ref="G152:G157" si="42">+SUM(E152:F152)</f>
        <v>0</v>
      </c>
      <c r="H152" s="32"/>
      <c r="I152" s="32"/>
      <c r="J152" s="36">
        <f t="shared" ref="J152:J157" si="43">+SUM(H152:I152)</f>
        <v>0</v>
      </c>
    </row>
    <row r="153" spans="1:25">
      <c r="A153" s="31" t="s">
        <v>48</v>
      </c>
      <c r="B153" s="32"/>
      <c r="C153" s="32"/>
      <c r="D153" s="33">
        <f t="shared" si="41"/>
        <v>0</v>
      </c>
      <c r="E153" s="32"/>
      <c r="F153" s="32"/>
      <c r="G153" s="33">
        <f t="shared" si="42"/>
        <v>0</v>
      </c>
      <c r="H153" s="32"/>
      <c r="I153" s="32"/>
      <c r="J153" s="36">
        <f t="shared" si="43"/>
        <v>0</v>
      </c>
    </row>
    <row r="154" spans="1:25">
      <c r="A154" s="17" t="s">
        <v>49</v>
      </c>
      <c r="B154" s="32"/>
      <c r="C154" s="32"/>
      <c r="D154" s="33">
        <f t="shared" si="41"/>
        <v>0</v>
      </c>
      <c r="E154" s="32"/>
      <c r="F154" s="32"/>
      <c r="G154" s="33">
        <f t="shared" si="42"/>
        <v>0</v>
      </c>
      <c r="H154" s="32"/>
      <c r="I154" s="32"/>
      <c r="J154" s="36">
        <f t="shared" si="43"/>
        <v>0</v>
      </c>
    </row>
    <row r="155" spans="1:25">
      <c r="A155" s="17" t="s">
        <v>50</v>
      </c>
      <c r="B155" s="32"/>
      <c r="C155" s="32"/>
      <c r="D155" s="33">
        <f t="shared" si="41"/>
        <v>0</v>
      </c>
      <c r="E155" s="32"/>
      <c r="F155" s="32"/>
      <c r="G155" s="33">
        <f t="shared" si="42"/>
        <v>0</v>
      </c>
      <c r="H155" s="32"/>
      <c r="I155" s="32"/>
      <c r="J155" s="36">
        <f t="shared" si="43"/>
        <v>0</v>
      </c>
    </row>
    <row r="156" spans="1:25">
      <c r="A156" s="31" t="s">
        <v>51</v>
      </c>
      <c r="B156" s="32"/>
      <c r="C156" s="32"/>
      <c r="D156" s="33">
        <f t="shared" si="41"/>
        <v>0</v>
      </c>
      <c r="E156" s="32"/>
      <c r="F156" s="32"/>
      <c r="G156" s="33">
        <f t="shared" si="42"/>
        <v>0</v>
      </c>
      <c r="H156" s="32"/>
      <c r="I156" s="32"/>
      <c r="J156" s="36">
        <f t="shared" si="43"/>
        <v>0</v>
      </c>
    </row>
    <row r="157" spans="1:25" ht="27" customHeight="1">
      <c r="A157" s="368" t="s">
        <v>52</v>
      </c>
      <c r="B157" s="41"/>
      <c r="C157" s="41"/>
      <c r="D157" s="37">
        <f t="shared" si="41"/>
        <v>0</v>
      </c>
      <c r="E157" s="41"/>
      <c r="F157" s="41"/>
      <c r="G157" s="37">
        <f t="shared" si="42"/>
        <v>0</v>
      </c>
      <c r="H157" s="41"/>
      <c r="I157" s="41"/>
      <c r="J157" s="38">
        <f t="shared" si="43"/>
        <v>0</v>
      </c>
    </row>
    <row r="158" spans="1:25" ht="13.5" customHeight="1"/>
    <row r="159" spans="1:25">
      <c r="A159" s="752" t="s">
        <v>53</v>
      </c>
      <c r="B159" s="748">
        <v>2006</v>
      </c>
      <c r="C159" s="749"/>
      <c r="D159" s="755"/>
      <c r="E159" s="748">
        <v>2007</v>
      </c>
      <c r="F159" s="749"/>
      <c r="G159" s="755"/>
      <c r="H159" s="748">
        <v>2008</v>
      </c>
      <c r="I159" s="749"/>
      <c r="J159" s="755"/>
      <c r="K159" s="748">
        <v>2009</v>
      </c>
      <c r="L159" s="749"/>
      <c r="M159" s="755"/>
      <c r="N159" s="748">
        <v>2010</v>
      </c>
      <c r="O159" s="749"/>
      <c r="P159" s="755"/>
      <c r="Q159" s="748">
        <v>2011</v>
      </c>
      <c r="R159" s="749"/>
      <c r="S159" s="755"/>
      <c r="T159" s="879">
        <v>2012</v>
      </c>
      <c r="U159" s="880"/>
      <c r="V159" s="880"/>
      <c r="W159" s="880"/>
      <c r="X159" s="880"/>
      <c r="Y159" s="881"/>
    </row>
    <row r="160" spans="1:25">
      <c r="A160" s="753"/>
      <c r="B160" s="716"/>
      <c r="C160" s="756"/>
      <c r="D160" s="717"/>
      <c r="E160" s="716"/>
      <c r="F160" s="756"/>
      <c r="G160" s="717"/>
      <c r="H160" s="716"/>
      <c r="I160" s="756"/>
      <c r="J160" s="717"/>
      <c r="K160" s="716"/>
      <c r="L160" s="756"/>
      <c r="M160" s="717"/>
      <c r="N160" s="716"/>
      <c r="O160" s="756"/>
      <c r="P160" s="717"/>
      <c r="Q160" s="716"/>
      <c r="R160" s="756"/>
      <c r="S160" s="717"/>
      <c r="T160" s="879" t="s">
        <v>0</v>
      </c>
      <c r="U160" s="878"/>
      <c r="V160" s="879" t="s">
        <v>8</v>
      </c>
      <c r="W160" s="881"/>
      <c r="X160" s="293" t="s">
        <v>0</v>
      </c>
      <c r="Y160" s="294" t="s">
        <v>8</v>
      </c>
    </row>
    <row r="161" spans="1:25">
      <c r="A161" s="754"/>
      <c r="B161" s="293" t="s">
        <v>54</v>
      </c>
      <c r="C161" s="293" t="s">
        <v>55</v>
      </c>
      <c r="D161" s="293" t="s">
        <v>56</v>
      </c>
      <c r="E161" s="293" t="s">
        <v>54</v>
      </c>
      <c r="F161" s="293" t="s">
        <v>55</v>
      </c>
      <c r="G161" s="293" t="s">
        <v>56</v>
      </c>
      <c r="H161" s="293" t="s">
        <v>54</v>
      </c>
      <c r="I161" s="293" t="s">
        <v>55</v>
      </c>
      <c r="J161" s="293" t="s">
        <v>56</v>
      </c>
      <c r="K161" s="293" t="s">
        <v>54</v>
      </c>
      <c r="L161" s="293" t="s">
        <v>55</v>
      </c>
      <c r="M161" s="293" t="s">
        <v>56</v>
      </c>
      <c r="N161" s="293" t="s">
        <v>54</v>
      </c>
      <c r="O161" s="293" t="s">
        <v>55</v>
      </c>
      <c r="P161" s="293" t="s">
        <v>56</v>
      </c>
      <c r="Q161" s="293" t="s">
        <v>54</v>
      </c>
      <c r="R161" s="293" t="s">
        <v>55</v>
      </c>
      <c r="S161" s="293" t="s">
        <v>56</v>
      </c>
      <c r="T161" s="293" t="s">
        <v>54</v>
      </c>
      <c r="U161" s="293" t="s">
        <v>55</v>
      </c>
      <c r="V161" s="293" t="s">
        <v>54</v>
      </c>
      <c r="W161" s="293" t="s">
        <v>55</v>
      </c>
      <c r="X161" s="293" t="s">
        <v>56</v>
      </c>
      <c r="Y161" s="293" t="s">
        <v>56</v>
      </c>
    </row>
    <row r="162" spans="1:25">
      <c r="A162" s="43" t="s">
        <v>44</v>
      </c>
      <c r="B162" s="44" t="str">
        <f t="shared" ref="B162:X162" si="44">IF(B134=0,"",B134*100/B$115)</f>
        <v/>
      </c>
      <c r="C162" s="44" t="str">
        <f t="shared" si="44"/>
        <v/>
      </c>
      <c r="D162" s="44" t="str">
        <f t="shared" si="44"/>
        <v/>
      </c>
      <c r="E162" s="44" t="str">
        <f t="shared" si="44"/>
        <v/>
      </c>
      <c r="F162" s="44" t="str">
        <f t="shared" si="44"/>
        <v/>
      </c>
      <c r="G162" s="44" t="str">
        <f t="shared" si="44"/>
        <v/>
      </c>
      <c r="H162" s="44" t="str">
        <f t="shared" si="44"/>
        <v/>
      </c>
      <c r="I162" s="44" t="str">
        <f t="shared" si="44"/>
        <v/>
      </c>
      <c r="J162" s="44" t="str">
        <f t="shared" si="44"/>
        <v/>
      </c>
      <c r="K162" s="44" t="str">
        <f t="shared" si="44"/>
        <v/>
      </c>
      <c r="L162" s="44" t="str">
        <f t="shared" si="44"/>
        <v/>
      </c>
      <c r="M162" s="44" t="str">
        <f t="shared" si="44"/>
        <v/>
      </c>
      <c r="N162" s="44" t="str">
        <f t="shared" si="44"/>
        <v/>
      </c>
      <c r="O162" s="44" t="str">
        <f t="shared" si="44"/>
        <v/>
      </c>
      <c r="P162" s="44" t="str">
        <f t="shared" si="44"/>
        <v/>
      </c>
      <c r="Q162" s="44" t="str">
        <f t="shared" si="44"/>
        <v/>
      </c>
      <c r="R162" s="44" t="str">
        <f t="shared" si="44"/>
        <v/>
      </c>
      <c r="S162" s="44" t="str">
        <f t="shared" si="44"/>
        <v/>
      </c>
      <c r="T162" s="44" t="str">
        <f t="shared" si="44"/>
        <v/>
      </c>
      <c r="U162" s="44" t="str">
        <f t="shared" si="44"/>
        <v/>
      </c>
      <c r="V162" s="44" t="str">
        <f t="shared" si="44"/>
        <v/>
      </c>
      <c r="W162" s="44" t="str">
        <f t="shared" si="44"/>
        <v/>
      </c>
      <c r="X162" s="44" t="str">
        <f t="shared" si="44"/>
        <v/>
      </c>
      <c r="Y162" s="148" t="str">
        <f t="shared" ref="Y162" si="45">IF(Y134=0,"",Y134*100/Y$115)</f>
        <v/>
      </c>
    </row>
    <row r="163" spans="1:25">
      <c r="A163" s="45" t="s">
        <v>45</v>
      </c>
      <c r="B163" s="46" t="str">
        <f>IF(B135=0,"",B135*100/B$115)</f>
        <v/>
      </c>
      <c r="C163" s="46" t="str">
        <f t="shared" ref="C163:Y163" si="46">IF(C135=0,"",C135*100/C$115)</f>
        <v/>
      </c>
      <c r="D163" s="46" t="str">
        <f t="shared" si="46"/>
        <v/>
      </c>
      <c r="E163" s="46" t="str">
        <f t="shared" si="46"/>
        <v/>
      </c>
      <c r="F163" s="46" t="str">
        <f t="shared" si="46"/>
        <v/>
      </c>
      <c r="G163" s="46" t="str">
        <f t="shared" si="46"/>
        <v/>
      </c>
      <c r="H163" s="46" t="str">
        <f t="shared" si="46"/>
        <v/>
      </c>
      <c r="I163" s="46" t="str">
        <f t="shared" si="46"/>
        <v/>
      </c>
      <c r="J163" s="46" t="str">
        <f t="shared" si="46"/>
        <v/>
      </c>
      <c r="K163" s="46" t="str">
        <f t="shared" si="46"/>
        <v/>
      </c>
      <c r="L163" s="46" t="str">
        <f t="shared" si="46"/>
        <v/>
      </c>
      <c r="M163" s="46" t="str">
        <f t="shared" si="46"/>
        <v/>
      </c>
      <c r="N163" s="46" t="str">
        <f t="shared" si="46"/>
        <v/>
      </c>
      <c r="O163" s="46" t="str">
        <f t="shared" si="46"/>
        <v/>
      </c>
      <c r="P163" s="46" t="str">
        <f>IF(P135=0,"",P135*100/P$115)</f>
        <v/>
      </c>
      <c r="Q163" s="46" t="str">
        <f t="shared" si="46"/>
        <v/>
      </c>
      <c r="R163" s="46" t="str">
        <f t="shared" si="46"/>
        <v/>
      </c>
      <c r="S163" s="46" t="str">
        <f t="shared" si="46"/>
        <v/>
      </c>
      <c r="T163" s="46" t="str">
        <f t="shared" si="46"/>
        <v/>
      </c>
      <c r="U163" s="46" t="str">
        <f t="shared" si="46"/>
        <v/>
      </c>
      <c r="V163" s="46" t="str">
        <f t="shared" si="46"/>
        <v/>
      </c>
      <c r="W163" s="46" t="str">
        <f t="shared" si="46"/>
        <v/>
      </c>
      <c r="X163" s="46" t="str">
        <f t="shared" si="46"/>
        <v/>
      </c>
      <c r="Y163" s="149" t="str">
        <f t="shared" si="46"/>
        <v/>
      </c>
    </row>
    <row r="164" spans="1:25">
      <c r="A164" s="45" t="s">
        <v>46</v>
      </c>
      <c r="B164" s="46" t="str">
        <f t="shared" ref="B164:X164" si="47">IF(B136=0,"",B136*100/B$115)</f>
        <v/>
      </c>
      <c r="C164" s="46" t="str">
        <f t="shared" si="47"/>
        <v/>
      </c>
      <c r="D164" s="46" t="str">
        <f t="shared" si="47"/>
        <v/>
      </c>
      <c r="E164" s="46" t="str">
        <f t="shared" si="47"/>
        <v/>
      </c>
      <c r="F164" s="46" t="str">
        <f t="shared" si="47"/>
        <v/>
      </c>
      <c r="G164" s="46" t="str">
        <f t="shared" si="47"/>
        <v/>
      </c>
      <c r="H164" s="46" t="str">
        <f t="shared" si="47"/>
        <v/>
      </c>
      <c r="I164" s="46" t="str">
        <f t="shared" si="47"/>
        <v/>
      </c>
      <c r="J164" s="46" t="str">
        <f t="shared" si="47"/>
        <v/>
      </c>
      <c r="K164" s="46" t="str">
        <f t="shared" si="47"/>
        <v/>
      </c>
      <c r="L164" s="46" t="str">
        <f t="shared" si="47"/>
        <v/>
      </c>
      <c r="M164" s="46" t="str">
        <f t="shared" si="47"/>
        <v/>
      </c>
      <c r="N164" s="46" t="str">
        <f t="shared" si="47"/>
        <v/>
      </c>
      <c r="O164" s="46" t="str">
        <f t="shared" si="47"/>
        <v/>
      </c>
      <c r="P164" s="46" t="str">
        <f t="shared" si="47"/>
        <v/>
      </c>
      <c r="Q164" s="46" t="str">
        <f t="shared" si="47"/>
        <v/>
      </c>
      <c r="R164" s="46" t="str">
        <f t="shared" si="47"/>
        <v/>
      </c>
      <c r="S164" s="46" t="str">
        <f t="shared" si="47"/>
        <v/>
      </c>
      <c r="T164" s="46" t="str">
        <f t="shared" si="47"/>
        <v/>
      </c>
      <c r="U164" s="46" t="str">
        <f t="shared" si="47"/>
        <v/>
      </c>
      <c r="V164" s="46" t="str">
        <f t="shared" si="47"/>
        <v/>
      </c>
      <c r="W164" s="46" t="str">
        <f t="shared" si="47"/>
        <v/>
      </c>
      <c r="X164" s="46" t="str">
        <f t="shared" si="47"/>
        <v/>
      </c>
      <c r="Y164" s="149" t="str">
        <f>IF(Y136=0,"",Y136*100/Y$115)</f>
        <v/>
      </c>
    </row>
    <row r="165" spans="1:25">
      <c r="A165" s="47" t="s">
        <v>22</v>
      </c>
      <c r="B165" s="46" t="str">
        <f>IFERROR(B137*100/B115,"")</f>
        <v/>
      </c>
      <c r="C165" s="46" t="str">
        <f t="shared" ref="C165:Y165" si="48">IFERROR(C137*100/C115,"")</f>
        <v/>
      </c>
      <c r="D165" s="46" t="str">
        <f t="shared" si="48"/>
        <v/>
      </c>
      <c r="E165" s="46" t="str">
        <f t="shared" si="48"/>
        <v/>
      </c>
      <c r="F165" s="46" t="str">
        <f t="shared" si="48"/>
        <v/>
      </c>
      <c r="G165" s="46" t="str">
        <f t="shared" si="48"/>
        <v/>
      </c>
      <c r="H165" s="46" t="str">
        <f t="shared" si="48"/>
        <v/>
      </c>
      <c r="I165" s="46" t="str">
        <f t="shared" si="48"/>
        <v/>
      </c>
      <c r="J165" s="46" t="str">
        <f t="shared" si="48"/>
        <v/>
      </c>
      <c r="K165" s="46" t="str">
        <f t="shared" si="48"/>
        <v/>
      </c>
      <c r="L165" s="46" t="str">
        <f t="shared" si="48"/>
        <v/>
      </c>
      <c r="M165" s="46" t="str">
        <f t="shared" si="48"/>
        <v/>
      </c>
      <c r="N165" s="46" t="str">
        <f t="shared" si="48"/>
        <v/>
      </c>
      <c r="O165" s="46" t="str">
        <f t="shared" si="48"/>
        <v/>
      </c>
      <c r="P165" s="46" t="str">
        <f t="shared" si="48"/>
        <v/>
      </c>
      <c r="Q165" s="46" t="str">
        <f t="shared" si="48"/>
        <v/>
      </c>
      <c r="R165" s="46" t="str">
        <f t="shared" si="48"/>
        <v/>
      </c>
      <c r="S165" s="46" t="str">
        <f t="shared" si="48"/>
        <v/>
      </c>
      <c r="T165" s="46" t="str">
        <f t="shared" si="48"/>
        <v/>
      </c>
      <c r="U165" s="46" t="str">
        <f t="shared" si="48"/>
        <v/>
      </c>
      <c r="V165" s="46" t="str">
        <f t="shared" si="48"/>
        <v/>
      </c>
      <c r="W165" s="46" t="str">
        <f t="shared" si="48"/>
        <v/>
      </c>
      <c r="X165" s="46" t="str">
        <f t="shared" si="48"/>
        <v/>
      </c>
      <c r="Y165" s="149" t="str">
        <f t="shared" si="48"/>
        <v/>
      </c>
    </row>
    <row r="166" spans="1:25">
      <c r="A166" s="31" t="s">
        <v>47</v>
      </c>
      <c r="B166" s="46" t="str">
        <f>IF(B138=0,"",B138*100/B137)</f>
        <v/>
      </c>
      <c r="C166" s="46" t="str">
        <f t="shared" ref="C166:Y166" si="49">IF(C138=0,"",C138*100/C137)</f>
        <v/>
      </c>
      <c r="D166" s="46" t="str">
        <f t="shared" si="49"/>
        <v/>
      </c>
      <c r="E166" s="46" t="str">
        <f t="shared" si="49"/>
        <v/>
      </c>
      <c r="F166" s="46" t="str">
        <f t="shared" si="49"/>
        <v/>
      </c>
      <c r="G166" s="46" t="str">
        <f t="shared" si="49"/>
        <v/>
      </c>
      <c r="H166" s="46" t="str">
        <f t="shared" si="49"/>
        <v/>
      </c>
      <c r="I166" s="46" t="str">
        <f t="shared" si="49"/>
        <v/>
      </c>
      <c r="J166" s="46" t="str">
        <f t="shared" si="49"/>
        <v/>
      </c>
      <c r="K166" s="46" t="str">
        <f t="shared" si="49"/>
        <v/>
      </c>
      <c r="L166" s="46" t="str">
        <f t="shared" si="49"/>
        <v/>
      </c>
      <c r="M166" s="46" t="str">
        <f t="shared" si="49"/>
        <v/>
      </c>
      <c r="N166" s="46" t="str">
        <f t="shared" si="49"/>
        <v/>
      </c>
      <c r="O166" s="46" t="str">
        <f t="shared" si="49"/>
        <v/>
      </c>
      <c r="P166" s="46" t="str">
        <f t="shared" si="49"/>
        <v/>
      </c>
      <c r="Q166" s="46" t="str">
        <f t="shared" si="49"/>
        <v/>
      </c>
      <c r="R166" s="46" t="str">
        <f t="shared" si="49"/>
        <v/>
      </c>
      <c r="S166" s="46" t="str">
        <f t="shared" si="49"/>
        <v/>
      </c>
      <c r="T166" s="46" t="str">
        <f t="shared" si="49"/>
        <v/>
      </c>
      <c r="U166" s="46" t="str">
        <f t="shared" si="49"/>
        <v/>
      </c>
      <c r="V166" s="46" t="str">
        <f t="shared" si="49"/>
        <v/>
      </c>
      <c r="W166" s="46" t="str">
        <f t="shared" si="49"/>
        <v/>
      </c>
      <c r="X166" s="46" t="str">
        <f t="shared" si="49"/>
        <v/>
      </c>
      <c r="Y166" s="149" t="str">
        <f t="shared" si="49"/>
        <v/>
      </c>
    </row>
    <row r="167" spans="1:25">
      <c r="A167" s="31" t="s">
        <v>48</v>
      </c>
      <c r="B167" s="46" t="str">
        <f>IF(B139=0,"",B139*100/B136)</f>
        <v/>
      </c>
      <c r="C167" s="46" t="str">
        <f t="shared" ref="C167:Y167" si="50">IF(C139=0,"",C139*100/C136)</f>
        <v/>
      </c>
      <c r="D167" s="46" t="str">
        <f t="shared" si="50"/>
        <v/>
      </c>
      <c r="E167" s="46" t="str">
        <f t="shared" si="50"/>
        <v/>
      </c>
      <c r="F167" s="46" t="str">
        <f t="shared" si="50"/>
        <v/>
      </c>
      <c r="G167" s="46" t="str">
        <f t="shared" si="50"/>
        <v/>
      </c>
      <c r="H167" s="46" t="str">
        <f t="shared" si="50"/>
        <v/>
      </c>
      <c r="I167" s="46" t="str">
        <f t="shared" si="50"/>
        <v/>
      </c>
      <c r="J167" s="46" t="str">
        <f t="shared" si="50"/>
        <v/>
      </c>
      <c r="K167" s="46" t="str">
        <f t="shared" si="50"/>
        <v/>
      </c>
      <c r="L167" s="46" t="str">
        <f t="shared" si="50"/>
        <v/>
      </c>
      <c r="M167" s="46" t="str">
        <f t="shared" si="50"/>
        <v/>
      </c>
      <c r="N167" s="46" t="str">
        <f t="shared" si="50"/>
        <v/>
      </c>
      <c r="O167" s="46" t="str">
        <f t="shared" si="50"/>
        <v/>
      </c>
      <c r="P167" s="46" t="str">
        <f t="shared" si="50"/>
        <v/>
      </c>
      <c r="Q167" s="46" t="str">
        <f t="shared" si="50"/>
        <v/>
      </c>
      <c r="R167" s="46" t="str">
        <f t="shared" si="50"/>
        <v/>
      </c>
      <c r="S167" s="46" t="str">
        <f t="shared" si="50"/>
        <v/>
      </c>
      <c r="T167" s="46" t="str">
        <f t="shared" si="50"/>
        <v/>
      </c>
      <c r="U167" s="46" t="str">
        <f t="shared" si="50"/>
        <v/>
      </c>
      <c r="V167" s="46" t="str">
        <f t="shared" si="50"/>
        <v/>
      </c>
      <c r="W167" s="46" t="str">
        <f t="shared" si="50"/>
        <v/>
      </c>
      <c r="X167" s="46" t="str">
        <f t="shared" si="50"/>
        <v/>
      </c>
      <c r="Y167" s="149" t="str">
        <f t="shared" si="50"/>
        <v/>
      </c>
    </row>
    <row r="168" spans="1:25">
      <c r="A168" s="45" t="s">
        <v>49</v>
      </c>
      <c r="B168" s="46" t="str">
        <f>IF(B140=0,"",B140*100/$B$115)</f>
        <v/>
      </c>
      <c r="C168" s="46" t="str">
        <f>IF(C140=0,"",C140*100/C$115)</f>
        <v/>
      </c>
      <c r="D168" s="46" t="str">
        <f>IF(D140=0,"",D140*100/$D$115)</f>
        <v/>
      </c>
      <c r="E168" s="46" t="str">
        <f>IF(E140=0,"",E140*100/$E$115)</f>
        <v/>
      </c>
      <c r="F168" s="46" t="str">
        <f>IF(F140=0,"",F140*100/$F$115)</f>
        <v/>
      </c>
      <c r="G168" s="46" t="str">
        <f>IF(G140=0,"",G140*100/$G$115)</f>
        <v/>
      </c>
      <c r="H168" s="46" t="str">
        <f>IF(H140=0,"",H140*100/$H$115)</f>
        <v/>
      </c>
      <c r="I168" s="46" t="str">
        <f>IF(I140=0,"",I140*100/$I$115)</f>
        <v/>
      </c>
      <c r="J168" s="46" t="str">
        <f>IF(J140=0,"",J140*100/$J$115)</f>
        <v/>
      </c>
      <c r="K168" s="46" t="str">
        <f>IF(K140=0,"",K140*100/$K$115)</f>
        <v/>
      </c>
      <c r="L168" s="46" t="str">
        <f>IF(L140=0,"",L140*100/$L$115)</f>
        <v/>
      </c>
      <c r="M168" s="46" t="str">
        <f>IF(M140=0,"",M140*100/$M$115)</f>
        <v/>
      </c>
      <c r="N168" s="46" t="str">
        <f>IF(N140=0,"",N140*100/$N$115)</f>
        <v/>
      </c>
      <c r="O168" s="46" t="str">
        <f>IF(O140=0,"",O140*100/$O$115)</f>
        <v/>
      </c>
      <c r="P168" s="46" t="str">
        <f>IF(P140=0,"",P140*100/$P$115)</f>
        <v/>
      </c>
      <c r="Q168" s="46" t="str">
        <f>IF(Q140=0,"",Q140*100/$Q$115)</f>
        <v/>
      </c>
      <c r="R168" s="46" t="str">
        <f>IF(R140=0,"",R140*100/$R$115)</f>
        <v/>
      </c>
      <c r="S168" s="46" t="str">
        <f>IF(S140=0,"",S140*100/$S$115)</f>
        <v/>
      </c>
      <c r="T168" s="46" t="str">
        <f>IF(T140=0,"",T140*100/$T$115)</f>
        <v/>
      </c>
      <c r="U168" s="46" t="str">
        <f>IF(U140=0,"",U140*100/$U$115)</f>
        <v/>
      </c>
      <c r="V168" s="46" t="str">
        <f>IF(V140=0,"",V140*100/$V$115)</f>
        <v/>
      </c>
      <c r="W168" s="46" t="str">
        <f>IF(W140=0,"",W140*100/$W$115)</f>
        <v/>
      </c>
      <c r="X168" s="46" t="str">
        <f>IF(X140=0,"",X140*100/$X$115)</f>
        <v/>
      </c>
      <c r="Y168" s="149" t="str">
        <f>IF(Y140=0,"",Y140*100/$Y$115)</f>
        <v/>
      </c>
    </row>
    <row r="169" spans="1:25">
      <c r="A169" s="45" t="s">
        <v>50</v>
      </c>
      <c r="B169" s="46" t="str">
        <f>IF(B141=0,"",B141*100/$B$115)</f>
        <v/>
      </c>
      <c r="C169" s="46" t="str">
        <f>IF(C141=0,"",C141*100/C$115)</f>
        <v/>
      </c>
      <c r="D169" s="46" t="str">
        <f>IF(D141=0,"",D141*100/$D$115)</f>
        <v/>
      </c>
      <c r="E169" s="46" t="str">
        <f>IF(E141=0,"",E141*100/$E$115)</f>
        <v/>
      </c>
      <c r="F169" s="46" t="str">
        <f>IF(F141=0,"",F141*100/$F$115)</f>
        <v/>
      </c>
      <c r="G169" s="46" t="str">
        <f>IF(G141=0,"",G141*100/$G$115)</f>
        <v/>
      </c>
      <c r="H169" s="46" t="str">
        <f>IF(H141=0,"",H141*100/$H$115)</f>
        <v/>
      </c>
      <c r="I169" s="46" t="str">
        <f>IF(I141=0,"",I141*100/$I$115)</f>
        <v/>
      </c>
      <c r="J169" s="46" t="str">
        <f>IF(J141=0,"",J141*100/$J$115)</f>
        <v/>
      </c>
      <c r="K169" s="46" t="str">
        <f>IF(K141=0,"",K141*100/$K$115)</f>
        <v/>
      </c>
      <c r="L169" s="46" t="str">
        <f>IF(L141=0,"",L141*100/$L$115)</f>
        <v/>
      </c>
      <c r="M169" s="46" t="str">
        <f>IF(M141=0,"",M141*100/$M$115)</f>
        <v/>
      </c>
      <c r="N169" s="46" t="str">
        <f>IF(N141=0,"",N141*100/$N$115)</f>
        <v/>
      </c>
      <c r="O169" s="46" t="str">
        <f>IF(O141=0,"",O141*100/$O$115)</f>
        <v/>
      </c>
      <c r="P169" s="46" t="str">
        <f>IF(P141=0,"",P141*100/$P$115)</f>
        <v/>
      </c>
      <c r="Q169" s="46" t="str">
        <f>IF(Q141=0,"",Q141*100/$Q$115)</f>
        <v/>
      </c>
      <c r="R169" s="46" t="str">
        <f>IF(R141=0,"",R141*100/$R$115)</f>
        <v/>
      </c>
      <c r="S169" s="46" t="str">
        <f>IF(S141=0,"",S141*100/$S$115)</f>
        <v/>
      </c>
      <c r="T169" s="46" t="str">
        <f>IF(T141=0,"",T141*100/$T$115)</f>
        <v/>
      </c>
      <c r="U169" s="46" t="str">
        <f>IF(U141=0,"",U141*100/$U$115)</f>
        <v/>
      </c>
      <c r="V169" s="46" t="str">
        <f>IF(V141=0,"",V141*100/$V$115)</f>
        <v/>
      </c>
      <c r="W169" s="46" t="str">
        <f>IF(W141=0,"",W141*100/$W$115)</f>
        <v/>
      </c>
      <c r="X169" s="46" t="str">
        <f>IF(X141=0,"",X141*100/$X$115)</f>
        <v/>
      </c>
      <c r="Y169" s="149" t="str">
        <f>IF(Y141=0,"",Y141*100/$Y$115)</f>
        <v/>
      </c>
    </row>
    <row r="170" spans="1:25">
      <c r="A170" s="48" t="s">
        <v>51</v>
      </c>
      <c r="B170" s="46" t="str">
        <f>IF(B142=0,"",B142*100/B115)</f>
        <v/>
      </c>
      <c r="C170" s="46" t="str">
        <f t="shared" ref="C170:Y170" si="51">IF(C142=0,"",C142*100/C115)</f>
        <v/>
      </c>
      <c r="D170" s="46" t="str">
        <f t="shared" si="51"/>
        <v/>
      </c>
      <c r="E170" s="46" t="str">
        <f t="shared" si="51"/>
        <v/>
      </c>
      <c r="F170" s="46" t="str">
        <f t="shared" si="51"/>
        <v/>
      </c>
      <c r="G170" s="46" t="str">
        <f t="shared" si="51"/>
        <v/>
      </c>
      <c r="H170" s="46" t="str">
        <f t="shared" si="51"/>
        <v/>
      </c>
      <c r="I170" s="46" t="str">
        <f t="shared" si="51"/>
        <v/>
      </c>
      <c r="J170" s="46" t="str">
        <f t="shared" si="51"/>
        <v/>
      </c>
      <c r="K170" s="46" t="str">
        <f t="shared" si="51"/>
        <v/>
      </c>
      <c r="L170" s="46" t="str">
        <f t="shared" si="51"/>
        <v/>
      </c>
      <c r="M170" s="46" t="str">
        <f t="shared" si="51"/>
        <v/>
      </c>
      <c r="N170" s="46" t="str">
        <f t="shared" si="51"/>
        <v/>
      </c>
      <c r="O170" s="46" t="str">
        <f t="shared" si="51"/>
        <v/>
      </c>
      <c r="P170" s="46" t="str">
        <f t="shared" si="51"/>
        <v/>
      </c>
      <c r="Q170" s="46" t="str">
        <f t="shared" si="51"/>
        <v/>
      </c>
      <c r="R170" s="46" t="str">
        <f t="shared" si="51"/>
        <v/>
      </c>
      <c r="S170" s="46" t="str">
        <f t="shared" si="51"/>
        <v/>
      </c>
      <c r="T170" s="46" t="str">
        <f t="shared" si="51"/>
        <v/>
      </c>
      <c r="U170" s="46" t="str">
        <f t="shared" si="51"/>
        <v/>
      </c>
      <c r="V170" s="46" t="str">
        <f t="shared" si="51"/>
        <v/>
      </c>
      <c r="W170" s="46" t="str">
        <f t="shared" si="51"/>
        <v/>
      </c>
      <c r="X170" s="46" t="str">
        <f t="shared" si="51"/>
        <v/>
      </c>
      <c r="Y170" s="149" t="str">
        <f t="shared" si="51"/>
        <v/>
      </c>
    </row>
    <row r="171" spans="1:25" ht="32.25" customHeight="1">
      <c r="A171" s="369" t="s">
        <v>52</v>
      </c>
      <c r="B171" s="282" t="str">
        <f>IF(B143=0,"",B143*100/B117)</f>
        <v/>
      </c>
      <c r="C171" s="283" t="str">
        <f t="shared" ref="C171:Y171" si="52">IF(C143=0,"",C143*100/C117)</f>
        <v/>
      </c>
      <c r="D171" s="283" t="str">
        <f t="shared" si="52"/>
        <v/>
      </c>
      <c r="E171" s="50" t="str">
        <f t="shared" si="52"/>
        <v/>
      </c>
      <c r="F171" s="50" t="str">
        <f t="shared" si="52"/>
        <v/>
      </c>
      <c r="G171" s="50" t="str">
        <f t="shared" si="52"/>
        <v/>
      </c>
      <c r="H171" s="50" t="str">
        <f t="shared" si="52"/>
        <v/>
      </c>
      <c r="I171" s="50" t="str">
        <f t="shared" si="52"/>
        <v/>
      </c>
      <c r="J171" s="50" t="str">
        <f t="shared" si="52"/>
        <v/>
      </c>
      <c r="K171" s="50" t="str">
        <f t="shared" si="52"/>
        <v/>
      </c>
      <c r="L171" s="50" t="str">
        <f t="shared" si="52"/>
        <v/>
      </c>
      <c r="M171" s="50" t="str">
        <f t="shared" si="52"/>
        <v/>
      </c>
      <c r="N171" s="50" t="str">
        <f t="shared" si="52"/>
        <v/>
      </c>
      <c r="O171" s="50" t="str">
        <f t="shared" si="52"/>
        <v/>
      </c>
      <c r="P171" s="50" t="str">
        <f t="shared" si="52"/>
        <v/>
      </c>
      <c r="Q171" s="50" t="str">
        <f t="shared" si="52"/>
        <v/>
      </c>
      <c r="R171" s="50" t="str">
        <f t="shared" si="52"/>
        <v/>
      </c>
      <c r="S171" s="50" t="str">
        <f t="shared" si="52"/>
        <v/>
      </c>
      <c r="T171" s="50" t="str">
        <f t="shared" si="52"/>
        <v/>
      </c>
      <c r="U171" s="50" t="str">
        <f>IF(U143=0,"",U143*100/U117)</f>
        <v/>
      </c>
      <c r="V171" s="50" t="str">
        <f t="shared" si="52"/>
        <v/>
      </c>
      <c r="W171" s="50" t="str">
        <f t="shared" si="52"/>
        <v/>
      </c>
      <c r="X171" s="50" t="str">
        <f t="shared" si="52"/>
        <v/>
      </c>
      <c r="Y171" s="150" t="str">
        <f t="shared" si="52"/>
        <v/>
      </c>
    </row>
    <row r="172" spans="1:25">
      <c r="A172" s="51" t="s">
        <v>17</v>
      </c>
    </row>
    <row r="173" spans="1:25" ht="13.5" customHeight="1">
      <c r="A173" s="51"/>
    </row>
    <row r="174" spans="1:25">
      <c r="A174" s="752" t="s">
        <v>53</v>
      </c>
      <c r="B174" s="748">
        <v>2013</v>
      </c>
      <c r="C174" s="749"/>
      <c r="D174" s="755"/>
      <c r="E174" s="748">
        <v>2014</v>
      </c>
      <c r="F174" s="749"/>
      <c r="G174" s="755"/>
      <c r="H174" s="748">
        <v>2015</v>
      </c>
      <c r="I174" s="749"/>
      <c r="J174" s="755"/>
    </row>
    <row r="175" spans="1:25">
      <c r="A175" s="753"/>
      <c r="B175" s="716"/>
      <c r="C175" s="756"/>
      <c r="D175" s="717"/>
      <c r="E175" s="716"/>
      <c r="F175" s="756"/>
      <c r="G175" s="717"/>
      <c r="H175" s="716"/>
      <c r="I175" s="756"/>
      <c r="J175" s="717"/>
    </row>
    <row r="176" spans="1:25">
      <c r="A176" s="754"/>
      <c r="B176" s="293" t="s">
        <v>54</v>
      </c>
      <c r="C176" s="293" t="s">
        <v>55</v>
      </c>
      <c r="D176" s="293" t="s">
        <v>56</v>
      </c>
      <c r="E176" s="293" t="s">
        <v>54</v>
      </c>
      <c r="F176" s="293" t="s">
        <v>55</v>
      </c>
      <c r="G176" s="293" t="s">
        <v>56</v>
      </c>
      <c r="H176" s="293" t="s">
        <v>54</v>
      </c>
      <c r="I176" s="293" t="s">
        <v>55</v>
      </c>
      <c r="J176" s="293" t="s">
        <v>56</v>
      </c>
    </row>
    <row r="177" spans="1:23">
      <c r="A177" s="43" t="s">
        <v>44</v>
      </c>
      <c r="B177" s="46" t="str">
        <f>IF(B148=0,"",B148*100/B$125)</f>
        <v/>
      </c>
      <c r="C177" s="46" t="str">
        <f t="shared" ref="C177:J177" si="53">IF(C148=0,"",C148*100/C$125)</f>
        <v/>
      </c>
      <c r="D177" s="46" t="str">
        <f t="shared" si="53"/>
        <v/>
      </c>
      <c r="E177" s="46" t="str">
        <f t="shared" si="53"/>
        <v/>
      </c>
      <c r="F177" s="46" t="str">
        <f t="shared" si="53"/>
        <v/>
      </c>
      <c r="G177" s="46" t="str">
        <f t="shared" si="53"/>
        <v/>
      </c>
      <c r="H177" s="46" t="str">
        <f t="shared" si="53"/>
        <v/>
      </c>
      <c r="I177" s="46" t="str">
        <f t="shared" si="53"/>
        <v/>
      </c>
      <c r="J177" s="149" t="str">
        <f t="shared" si="53"/>
        <v/>
      </c>
    </row>
    <row r="178" spans="1:23">
      <c r="A178" s="45" t="s">
        <v>45</v>
      </c>
      <c r="B178" s="46" t="str">
        <f t="shared" ref="B178:J179" si="54">IF(B149=0,"",B149*100/B$125)</f>
        <v/>
      </c>
      <c r="C178" s="46" t="str">
        <f t="shared" si="54"/>
        <v/>
      </c>
      <c r="D178" s="46" t="str">
        <f t="shared" si="54"/>
        <v/>
      </c>
      <c r="E178" s="46" t="str">
        <f t="shared" si="54"/>
        <v/>
      </c>
      <c r="F178" s="46" t="str">
        <f t="shared" si="54"/>
        <v/>
      </c>
      <c r="G178" s="46" t="str">
        <f t="shared" si="54"/>
        <v/>
      </c>
      <c r="H178" s="46" t="str">
        <f t="shared" si="54"/>
        <v/>
      </c>
      <c r="I178" s="46" t="str">
        <f t="shared" si="54"/>
        <v/>
      </c>
      <c r="J178" s="149" t="str">
        <f t="shared" si="54"/>
        <v/>
      </c>
    </row>
    <row r="179" spans="1:23">
      <c r="A179" s="45" t="s">
        <v>46</v>
      </c>
      <c r="B179" s="46" t="str">
        <f t="shared" si="54"/>
        <v/>
      </c>
      <c r="C179" s="46" t="str">
        <f t="shared" si="54"/>
        <v/>
      </c>
      <c r="D179" s="46" t="str">
        <f t="shared" si="54"/>
        <v/>
      </c>
      <c r="E179" s="46" t="str">
        <f t="shared" si="54"/>
        <v/>
      </c>
      <c r="F179" s="46" t="str">
        <f t="shared" si="54"/>
        <v/>
      </c>
      <c r="G179" s="46" t="str">
        <f t="shared" si="54"/>
        <v/>
      </c>
      <c r="H179" s="46" t="str">
        <f t="shared" si="54"/>
        <v/>
      </c>
      <c r="I179" s="46" t="str">
        <f t="shared" si="54"/>
        <v/>
      </c>
      <c r="J179" s="149" t="str">
        <f t="shared" si="54"/>
        <v/>
      </c>
    </row>
    <row r="180" spans="1:23">
      <c r="A180" s="47" t="s">
        <v>22</v>
      </c>
      <c r="B180" s="46" t="str">
        <f>IFERROR(B151*100/B125,"")</f>
        <v/>
      </c>
      <c r="C180" s="46" t="str">
        <f t="shared" ref="C180:J180" si="55">IFERROR(C151*100/C125,"")</f>
        <v/>
      </c>
      <c r="D180" s="46" t="str">
        <f t="shared" si="55"/>
        <v/>
      </c>
      <c r="E180" s="46" t="str">
        <f t="shared" si="55"/>
        <v/>
      </c>
      <c r="F180" s="46" t="str">
        <f t="shared" si="55"/>
        <v/>
      </c>
      <c r="G180" s="46" t="str">
        <f t="shared" si="55"/>
        <v/>
      </c>
      <c r="H180" s="46" t="str">
        <f t="shared" si="55"/>
        <v/>
      </c>
      <c r="I180" s="46" t="str">
        <f t="shared" si="55"/>
        <v/>
      </c>
      <c r="J180" s="149" t="str">
        <f t="shared" si="55"/>
        <v/>
      </c>
    </row>
    <row r="181" spans="1:23">
      <c r="A181" s="31" t="s">
        <v>47</v>
      </c>
      <c r="B181" s="46" t="str">
        <f>IF(B152=0,"",B152*100/B151)</f>
        <v/>
      </c>
      <c r="C181" s="46" t="str">
        <f t="shared" ref="C181:J181" si="56">IF(C152=0,"",C152*100/C151)</f>
        <v/>
      </c>
      <c r="D181" s="46" t="str">
        <f t="shared" si="56"/>
        <v/>
      </c>
      <c r="E181" s="46" t="str">
        <f t="shared" si="56"/>
        <v/>
      </c>
      <c r="F181" s="46" t="str">
        <f t="shared" si="56"/>
        <v/>
      </c>
      <c r="G181" s="46" t="str">
        <f t="shared" si="56"/>
        <v/>
      </c>
      <c r="H181" s="46" t="str">
        <f t="shared" si="56"/>
        <v/>
      </c>
      <c r="I181" s="46" t="str">
        <f t="shared" si="56"/>
        <v/>
      </c>
      <c r="J181" s="149" t="str">
        <f t="shared" si="56"/>
        <v/>
      </c>
    </row>
    <row r="182" spans="1:23">
      <c r="A182" s="31" t="s">
        <v>48</v>
      </c>
      <c r="B182" s="46" t="str">
        <f>IF(B153=0,"",B153*100/B150)</f>
        <v/>
      </c>
      <c r="C182" s="46" t="str">
        <f t="shared" ref="C182:J182" si="57">IF(C153=0,"",C153*100/C150)</f>
        <v/>
      </c>
      <c r="D182" s="46" t="str">
        <f t="shared" si="57"/>
        <v/>
      </c>
      <c r="E182" s="46" t="str">
        <f t="shared" si="57"/>
        <v/>
      </c>
      <c r="F182" s="46" t="str">
        <f t="shared" si="57"/>
        <v/>
      </c>
      <c r="G182" s="46" t="str">
        <f t="shared" si="57"/>
        <v/>
      </c>
      <c r="H182" s="46" t="str">
        <f t="shared" si="57"/>
        <v/>
      </c>
      <c r="I182" s="46" t="str">
        <f t="shared" si="57"/>
        <v/>
      </c>
      <c r="J182" s="149" t="str">
        <f t="shared" si="57"/>
        <v/>
      </c>
    </row>
    <row r="183" spans="1:23">
      <c r="A183" s="45" t="s">
        <v>49</v>
      </c>
      <c r="B183" s="46" t="str">
        <f>IF(B154=0,"",B154*100/$B$125)</f>
        <v/>
      </c>
      <c r="C183" s="46" t="str">
        <f>IF(C154=0,"",C154*100/$C$125)</f>
        <v/>
      </c>
      <c r="D183" s="46" t="str">
        <f>IF(D154=0,"",D154*100/$D$125)</f>
        <v/>
      </c>
      <c r="E183" s="46" t="str">
        <f>IF(E154=0,"",E154*100/$E$125)</f>
        <v/>
      </c>
      <c r="F183" s="46" t="str">
        <f>IF(F154=0,"",F154*100/$F$125)</f>
        <v/>
      </c>
      <c r="G183" s="46" t="str">
        <f>IF(G154=0,"",G154*100/$G$125)</f>
        <v/>
      </c>
      <c r="H183" s="46" t="str">
        <f>IF(H154=0,"",H154*100/$H$125)</f>
        <v/>
      </c>
      <c r="I183" s="46" t="str">
        <f>IF(I154=0,"",I154*100/$I$125)</f>
        <v/>
      </c>
      <c r="J183" s="149" t="str">
        <f>IF(J154=0,"",J154*100/$J$125)</f>
        <v/>
      </c>
    </row>
    <row r="184" spans="1:23">
      <c r="A184" s="45" t="s">
        <v>50</v>
      </c>
      <c r="B184" s="46" t="str">
        <f>IF(B155=0,"",B155*100/$B$125)</f>
        <v/>
      </c>
      <c r="C184" s="46" t="str">
        <f>IF(C155=0,"",C155*100/$C$125)</f>
        <v/>
      </c>
      <c r="D184" s="46" t="str">
        <f>IF(D155=0,"",D155*100/$D$125)</f>
        <v/>
      </c>
      <c r="E184" s="46" t="str">
        <f>IF(E155=0,"",E155*100/$E$125)</f>
        <v/>
      </c>
      <c r="F184" s="46" t="str">
        <f>IF(F155=0,"",F155*100/$F$125)</f>
        <v/>
      </c>
      <c r="G184" s="46" t="str">
        <f>IF(G155=0,"",G155*100/$G$125)</f>
        <v/>
      </c>
      <c r="H184" s="46" t="str">
        <f>IF(H155=0,"",H155*100/$H$125)</f>
        <v/>
      </c>
      <c r="I184" s="46" t="str">
        <f>IF(I155=0,"",I155*100/$I$125)</f>
        <v/>
      </c>
      <c r="J184" s="149" t="str">
        <f>IF(J155=0,"",J155*100/$J$125)</f>
        <v/>
      </c>
    </row>
    <row r="185" spans="1:23">
      <c r="A185" s="48" t="s">
        <v>51</v>
      </c>
      <c r="B185" s="46" t="str">
        <f>IF(B156=0,"",B156*100/B125)</f>
        <v/>
      </c>
      <c r="C185" s="46" t="str">
        <f t="shared" ref="C185:J185" si="58">IF(C156=0,"",C156*100/C125)</f>
        <v/>
      </c>
      <c r="D185" s="46" t="str">
        <f t="shared" si="58"/>
        <v/>
      </c>
      <c r="E185" s="46" t="str">
        <f t="shared" si="58"/>
        <v/>
      </c>
      <c r="F185" s="46" t="str">
        <f t="shared" si="58"/>
        <v/>
      </c>
      <c r="G185" s="46" t="str">
        <f t="shared" si="58"/>
        <v/>
      </c>
      <c r="H185" s="46" t="str">
        <f t="shared" si="58"/>
        <v/>
      </c>
      <c r="I185" s="46" t="str">
        <f t="shared" si="58"/>
        <v/>
      </c>
      <c r="J185" s="149" t="str">
        <f t="shared" si="58"/>
        <v/>
      </c>
    </row>
    <row r="186" spans="1:23" ht="28.5" customHeight="1">
      <c r="A186" s="369" t="s">
        <v>52</v>
      </c>
      <c r="B186" s="50" t="str">
        <f>IF(B157=0,"",B157*100/B127)</f>
        <v/>
      </c>
      <c r="C186" s="50" t="str">
        <f t="shared" ref="C186:J186" si="59">IF(C157=0,"",C157*100/C127)</f>
        <v/>
      </c>
      <c r="D186" s="50" t="str">
        <f t="shared" si="59"/>
        <v/>
      </c>
      <c r="E186" s="50" t="str">
        <f t="shared" si="59"/>
        <v/>
      </c>
      <c r="F186" s="50" t="str">
        <f t="shared" si="59"/>
        <v/>
      </c>
      <c r="G186" s="50" t="str">
        <f t="shared" si="59"/>
        <v/>
      </c>
      <c r="H186" s="50" t="str">
        <f t="shared" si="59"/>
        <v/>
      </c>
      <c r="I186" s="50" t="str">
        <f t="shared" si="59"/>
        <v/>
      </c>
      <c r="J186" s="150" t="str">
        <f t="shared" si="59"/>
        <v/>
      </c>
    </row>
    <row r="187" spans="1:23">
      <c r="A187" s="51" t="s">
        <v>17</v>
      </c>
    </row>
    <row r="188" spans="1:23">
      <c r="A188" s="51"/>
    </row>
    <row r="189" spans="1:23">
      <c r="A189" s="870" t="s">
        <v>57</v>
      </c>
      <c r="B189" s="871"/>
      <c r="C189" s="871"/>
      <c r="D189" s="871"/>
      <c r="E189" s="871"/>
      <c r="F189" s="871"/>
      <c r="G189" s="871"/>
      <c r="H189" s="871"/>
      <c r="I189" s="871"/>
      <c r="J189" s="871"/>
      <c r="K189" s="871"/>
      <c r="L189" s="871"/>
      <c r="M189" s="871"/>
      <c r="N189" s="871"/>
      <c r="O189" s="871"/>
      <c r="P189" s="871"/>
      <c r="Q189" s="871"/>
      <c r="R189" s="871"/>
      <c r="S189" s="871"/>
      <c r="T189" s="871"/>
      <c r="U189" s="871"/>
      <c r="V189" s="871"/>
      <c r="W189" s="872"/>
    </row>
    <row r="190" spans="1:23">
      <c r="A190" s="875" t="s">
        <v>58</v>
      </c>
      <c r="B190" s="873">
        <v>2006</v>
      </c>
      <c r="C190" s="874"/>
      <c r="D190" s="873">
        <v>2007</v>
      </c>
      <c r="E190" s="874"/>
      <c r="F190" s="873">
        <v>2008</v>
      </c>
      <c r="G190" s="874"/>
      <c r="H190" s="873">
        <v>2009</v>
      </c>
      <c r="I190" s="874"/>
      <c r="J190" s="873">
        <v>2010</v>
      </c>
      <c r="K190" s="874"/>
      <c r="L190" s="873">
        <v>2011</v>
      </c>
      <c r="M190" s="874"/>
      <c r="N190" s="876">
        <v>2012</v>
      </c>
      <c r="O190" s="877"/>
      <c r="P190" s="877"/>
      <c r="Q190" s="878"/>
      <c r="R190" s="873">
        <v>2013</v>
      </c>
      <c r="S190" s="874"/>
      <c r="T190" s="873">
        <v>2014</v>
      </c>
      <c r="U190" s="874"/>
      <c r="V190" s="873">
        <v>2015</v>
      </c>
      <c r="W190" s="874"/>
    </row>
    <row r="191" spans="1:23">
      <c r="A191" s="875"/>
      <c r="B191" s="716"/>
      <c r="C191" s="717"/>
      <c r="D191" s="716"/>
      <c r="E191" s="717"/>
      <c r="F191" s="716"/>
      <c r="G191" s="717"/>
      <c r="H191" s="716"/>
      <c r="I191" s="717"/>
      <c r="J191" s="716"/>
      <c r="K191" s="717"/>
      <c r="L191" s="716"/>
      <c r="M191" s="717"/>
      <c r="N191" s="876" t="s">
        <v>0</v>
      </c>
      <c r="O191" s="915"/>
      <c r="P191" s="876" t="s">
        <v>8</v>
      </c>
      <c r="Q191" s="878"/>
      <c r="R191" s="716"/>
      <c r="S191" s="717"/>
      <c r="T191" s="716"/>
      <c r="U191" s="717"/>
      <c r="V191" s="716"/>
      <c r="W191" s="717"/>
    </row>
    <row r="192" spans="1:23">
      <c r="A192" s="875"/>
      <c r="B192" s="52" t="s">
        <v>59</v>
      </c>
      <c r="C192" s="52" t="s">
        <v>60</v>
      </c>
      <c r="D192" s="52" t="s">
        <v>59</v>
      </c>
      <c r="E192" s="52" t="s">
        <v>60</v>
      </c>
      <c r="F192" s="52" t="s">
        <v>59</v>
      </c>
      <c r="G192" s="52" t="s">
        <v>60</v>
      </c>
      <c r="H192" s="52" t="s">
        <v>59</v>
      </c>
      <c r="I192" s="52" t="s">
        <v>60</v>
      </c>
      <c r="J192" s="52" t="s">
        <v>59</v>
      </c>
      <c r="K192" s="52" t="s">
        <v>60</v>
      </c>
      <c r="L192" s="52" t="s">
        <v>59</v>
      </c>
      <c r="M192" s="52" t="s">
        <v>60</v>
      </c>
      <c r="N192" s="52" t="s">
        <v>59</v>
      </c>
      <c r="O192" s="52" t="s">
        <v>60</v>
      </c>
      <c r="P192" s="52" t="s">
        <v>59</v>
      </c>
      <c r="Q192" s="52" t="s">
        <v>60</v>
      </c>
      <c r="R192" s="52" t="s">
        <v>59</v>
      </c>
      <c r="S192" s="52" t="s">
        <v>60</v>
      </c>
      <c r="T192" s="52" t="s">
        <v>59</v>
      </c>
      <c r="U192" s="52" t="s">
        <v>60</v>
      </c>
      <c r="V192" s="52" t="s">
        <v>59</v>
      </c>
      <c r="W192" s="52" t="s">
        <v>60</v>
      </c>
    </row>
    <row r="193" spans="1:23" ht="27" customHeight="1">
      <c r="A193" s="53" t="s">
        <v>61</v>
      </c>
      <c r="B193" s="54"/>
      <c r="C193" s="55" t="str">
        <f>IF(B193=0,"",B193*100/M67)</f>
        <v/>
      </c>
      <c r="D193" s="54"/>
      <c r="E193" s="55" t="str">
        <f>IF(D193=0,"",D193*100/N67)</f>
        <v/>
      </c>
      <c r="F193" s="54"/>
      <c r="G193" s="55" t="str">
        <f>IF(F193=0,"",F193*100/O67)</f>
        <v/>
      </c>
      <c r="H193" s="54"/>
      <c r="I193" s="55" t="str">
        <f>IF(H193=0,"",H193*100/P67)</f>
        <v/>
      </c>
      <c r="J193" s="54"/>
      <c r="K193" s="55" t="str">
        <f>IF(J193=0,"",J193*100/Q67)</f>
        <v/>
      </c>
      <c r="L193" s="54"/>
      <c r="M193" s="55" t="str">
        <f>IF(L193=0,"",L193*100/R67)</f>
        <v/>
      </c>
      <c r="N193" s="54"/>
      <c r="O193" s="55" t="str">
        <f>IF(N193=0,"",N193*100/S67)</f>
        <v/>
      </c>
      <c r="P193" s="54"/>
      <c r="Q193" s="55" t="str">
        <f>IF(P193=0,"",P193*100/T67)</f>
        <v/>
      </c>
      <c r="R193" s="54"/>
      <c r="S193" s="55" t="str">
        <f>IF(R193=0,"",R193*100/U67)</f>
        <v/>
      </c>
      <c r="T193" s="54"/>
      <c r="U193" s="55" t="str">
        <f>IF(T193=0,"",T193*100/V67)</f>
        <v/>
      </c>
      <c r="V193" s="54"/>
      <c r="W193" s="56" t="str">
        <f>IF(V193=0,"",V193*100/W67)</f>
        <v/>
      </c>
    </row>
    <row r="194" spans="1:23">
      <c r="A194" s="370" t="s">
        <v>351</v>
      </c>
      <c r="B194" s="893"/>
      <c r="C194" s="894"/>
      <c r="D194" s="894"/>
      <c r="E194" s="894"/>
      <c r="F194" s="894"/>
      <c r="G194" s="894"/>
      <c r="H194" s="894"/>
      <c r="I194" s="894"/>
      <c r="J194" s="894"/>
      <c r="K194" s="894"/>
      <c r="L194" s="894"/>
      <c r="M194" s="895"/>
      <c r="N194" s="57"/>
      <c r="O194" s="58" t="str">
        <f>IF(N194=0,"",N194*100/S67)</f>
        <v/>
      </c>
      <c r="P194" s="57"/>
      <c r="Q194" s="58" t="str">
        <f>IF(P194=0,"",P194*100/T67)</f>
        <v/>
      </c>
      <c r="R194" s="57"/>
      <c r="S194" s="58" t="str">
        <f>IF(R194=0,"",R194*100/U67)</f>
        <v/>
      </c>
      <c r="T194" s="57"/>
      <c r="U194" s="58" t="str">
        <f>IF(T194=0,"",T194*100/V67)</f>
        <v/>
      </c>
      <c r="V194" s="57"/>
      <c r="W194" s="59" t="str">
        <f>IF(V194=0,"",V194*100/W67)</f>
        <v/>
      </c>
    </row>
    <row r="195" spans="1:23">
      <c r="A195" s="370" t="s">
        <v>62</v>
      </c>
      <c r="B195" s="893"/>
      <c r="C195" s="894"/>
      <c r="D195" s="894"/>
      <c r="E195" s="894"/>
      <c r="F195" s="894"/>
      <c r="G195" s="894"/>
      <c r="H195" s="894"/>
      <c r="I195" s="894"/>
      <c r="J195" s="894"/>
      <c r="K195" s="894"/>
      <c r="L195" s="894"/>
      <c r="M195" s="895"/>
      <c r="N195" s="57"/>
      <c r="O195" s="58" t="str">
        <f>IF(N195=0,"",N195*100/S67)</f>
        <v/>
      </c>
      <c r="P195" s="57"/>
      <c r="Q195" s="58" t="str">
        <f>IF(P195=0,"",P195*100/T67)</f>
        <v/>
      </c>
      <c r="R195" s="57"/>
      <c r="S195" s="58" t="str">
        <f>IF(R195=0,"",R195*100/U67)</f>
        <v/>
      </c>
      <c r="T195" s="57"/>
      <c r="U195" s="58" t="str">
        <f>IF(T195=0,"",T195*100/V67)</f>
        <v/>
      </c>
      <c r="V195" s="57"/>
      <c r="W195" s="59" t="str">
        <f>IF(V195=0,"",V195*100/W67)</f>
        <v/>
      </c>
    </row>
    <row r="196" spans="1:23">
      <c r="A196" s="370" t="s">
        <v>334</v>
      </c>
      <c r="B196" s="57"/>
      <c r="C196" s="58" t="str">
        <f>IF(B196=0,"",B196*100/(B11+M11))</f>
        <v/>
      </c>
      <c r="D196" s="57"/>
      <c r="E196" s="58" t="str">
        <f>IF(D196=0,"",D196*100/(C11+N11))</f>
        <v/>
      </c>
      <c r="F196" s="57"/>
      <c r="G196" s="58" t="str">
        <f>IF(F196=0,"",F196*100/(D11+O11))</f>
        <v/>
      </c>
      <c r="H196" s="57"/>
      <c r="I196" s="58" t="str">
        <f>IF(H196=0,"",H196*100/(E11+P11))</f>
        <v/>
      </c>
      <c r="J196" s="57"/>
      <c r="K196" s="58" t="str">
        <f>IF(J196=0,"",J196*100/(F11+Q11))</f>
        <v/>
      </c>
      <c r="L196" s="57"/>
      <c r="M196" s="58" t="str">
        <f>IF(L196=0,"",L196*100/(G11+R11))</f>
        <v/>
      </c>
      <c r="N196" s="57"/>
      <c r="O196" s="58" t="str">
        <f>IF(N196=0,"",N196*100/(H11+S11))</f>
        <v/>
      </c>
      <c r="P196" s="57"/>
      <c r="Q196" s="58" t="str">
        <f>IF(P196=0,"",P196*100/(I11+T11))</f>
        <v/>
      </c>
      <c r="R196" s="57"/>
      <c r="S196" s="58" t="str">
        <f>IF(R196=0,"",R196*100/(J11+U11))</f>
        <v/>
      </c>
      <c r="T196" s="57"/>
      <c r="U196" s="58" t="str">
        <f>IF(T196=0,"",T196*100/(K11+V11))</f>
        <v/>
      </c>
      <c r="V196" s="57"/>
      <c r="W196" s="59" t="str">
        <f>IF(V196=0,"",V196*100/(L11+W11))</f>
        <v/>
      </c>
    </row>
    <row r="197" spans="1:23">
      <c r="A197" s="370" t="s">
        <v>63</v>
      </c>
      <c r="B197" s="57"/>
      <c r="C197" s="58" t="str">
        <f>IF(B197=0,"",B197*100/(B11+M11))</f>
        <v/>
      </c>
      <c r="D197" s="57"/>
      <c r="E197" s="58" t="str">
        <f>IF(D197=0,"",D197*100/(C11+N11))</f>
        <v/>
      </c>
      <c r="F197" s="57"/>
      <c r="G197" s="58" t="str">
        <f>IF(F197=0,"",F197*100/(D11+O11))</f>
        <v/>
      </c>
      <c r="H197" s="57"/>
      <c r="I197" s="58" t="str">
        <f>IF(H197=0,"",H197*100/(E11+P11))</f>
        <v/>
      </c>
      <c r="J197" s="57"/>
      <c r="K197" s="58" t="str">
        <f>IF(J197=0,"",J197*100/(F11+Q11))</f>
        <v/>
      </c>
      <c r="L197" s="57"/>
      <c r="M197" s="58" t="str">
        <f>IF(L197=0,"",L197*100/(G11+R11))</f>
        <v/>
      </c>
      <c r="N197" s="57"/>
      <c r="O197" s="58" t="str">
        <f>IF(N197=0,"",N197*100/(H11+S11))</f>
        <v/>
      </c>
      <c r="P197" s="57"/>
      <c r="Q197" s="58" t="str">
        <f>IF(P197=0,"",P197*100/(I11+T11))</f>
        <v/>
      </c>
      <c r="R197" s="57"/>
      <c r="S197" s="58" t="str">
        <f>IF(R197=0,"",R197*100/(J11+U11))</f>
        <v/>
      </c>
      <c r="T197" s="57"/>
      <c r="U197" s="58" t="str">
        <f>IF(T197=0,"",T197*100/(K11+V11))</f>
        <v/>
      </c>
      <c r="V197" s="57"/>
      <c r="W197" s="59" t="str">
        <f>IF(V197=0,"",V197*100/(L11+W11))</f>
        <v/>
      </c>
    </row>
    <row r="198" spans="1:23" ht="28.5" customHeight="1">
      <c r="A198" s="370" t="s">
        <v>64</v>
      </c>
      <c r="B198" s="57"/>
      <c r="C198" s="58" t="str">
        <f>IF(B198=0,"",B198*100/(B11+M11))</f>
        <v/>
      </c>
      <c r="D198" s="57"/>
      <c r="E198" s="58" t="str">
        <f>IF(D198=0,"",D198*100/(C11+N11))</f>
        <v/>
      </c>
      <c r="F198" s="57"/>
      <c r="G198" s="58" t="str">
        <f>IF(F198=0,"",F198*100/(D11+O11))</f>
        <v/>
      </c>
      <c r="H198" s="57"/>
      <c r="I198" s="58" t="str">
        <f>IF(H198=0,"",H198*100/(E11+P11))</f>
        <v/>
      </c>
      <c r="J198" s="57"/>
      <c r="K198" s="58" t="str">
        <f>IF(J198=0,"",J198*100/(F11+Q11))</f>
        <v/>
      </c>
      <c r="L198" s="57"/>
      <c r="M198" s="58" t="str">
        <f>IF(L198=0,"",L198*100/(G11+R11))</f>
        <v/>
      </c>
      <c r="N198" s="57"/>
      <c r="O198" s="58" t="str">
        <f>IF(N198=0,"",N198*100/(H11+S11))</f>
        <v/>
      </c>
      <c r="P198" s="57"/>
      <c r="Q198" s="58" t="str">
        <f>IF(P198=0,"",P198*100/(I11+T11))</f>
        <v/>
      </c>
      <c r="R198" s="57"/>
      <c r="S198" s="58" t="str">
        <f>IF(R198=0,"",R198*100/(J11+U11))</f>
        <v/>
      </c>
      <c r="T198" s="57"/>
      <c r="U198" s="58" t="str">
        <f>IF(T198=0,"",T198*100/(K11+V11))</f>
        <v/>
      </c>
      <c r="V198" s="57"/>
      <c r="W198" s="59" t="str">
        <f>IF(V198=0,"",V198*100/(L11+W11))</f>
        <v/>
      </c>
    </row>
    <row r="199" spans="1:23" ht="26.25" customHeight="1">
      <c r="A199" s="370" t="s">
        <v>65</v>
      </c>
      <c r="B199" s="57"/>
      <c r="C199" s="58" t="str">
        <f>IF(B199=0,"",B199*100/(B11+M11))</f>
        <v/>
      </c>
      <c r="D199" s="57"/>
      <c r="E199" s="58" t="str">
        <f>IF(D199=0,"",D199*100/(C11+N11))</f>
        <v/>
      </c>
      <c r="F199" s="57"/>
      <c r="G199" s="58" t="str">
        <f>IF(F199=0,"",F199*100/(D11+O11))</f>
        <v/>
      </c>
      <c r="H199" s="57"/>
      <c r="I199" s="58" t="str">
        <f>IF(H199=0,"",H199*100/(E11+P11))</f>
        <v/>
      </c>
      <c r="J199" s="57"/>
      <c r="K199" s="58" t="str">
        <f>IF(J199=0,"",J199*100/(F11+Q11))</f>
        <v/>
      </c>
      <c r="L199" s="57"/>
      <c r="M199" s="58" t="str">
        <f>IF(L199=0,"",L199*100/(G11+R11))</f>
        <v/>
      </c>
      <c r="N199" s="57"/>
      <c r="O199" s="58" t="str">
        <f>IF(N199=0,"",N199*100/(H11+S11))</f>
        <v/>
      </c>
      <c r="P199" s="57"/>
      <c r="Q199" s="58" t="str">
        <f>IF(P199=0,"",P199*100/(I11+T11))</f>
        <v/>
      </c>
      <c r="R199" s="57"/>
      <c r="S199" s="58" t="str">
        <f>IF(R199=0,"",R199*100/(J11+U11))</f>
        <v/>
      </c>
      <c r="T199" s="57"/>
      <c r="U199" s="58" t="str">
        <f>IF(T199=0,"",T199*100/(K11+V11))</f>
        <v/>
      </c>
      <c r="V199" s="57"/>
      <c r="W199" s="59" t="str">
        <f>IF(V199=0,"",V199*100/(L11+W11))</f>
        <v/>
      </c>
    </row>
    <row r="200" spans="1:23">
      <c r="A200" s="370" t="s">
        <v>66</v>
      </c>
      <c r="B200" s="57"/>
      <c r="C200" s="58" t="str">
        <f>IF(B200=0,"",B200*100/(B11+M11))</f>
        <v/>
      </c>
      <c r="D200" s="57"/>
      <c r="E200" s="58" t="str">
        <f>IF(D200=0,"",D200*100/(C11+N11))</f>
        <v/>
      </c>
      <c r="F200" s="57"/>
      <c r="G200" s="58" t="str">
        <f>IF(F200=0,"",F200*100/(D11+O11))</f>
        <v/>
      </c>
      <c r="H200" s="57"/>
      <c r="I200" s="58" t="str">
        <f>IF(H200=0,"",H200*100/(E11+P11))</f>
        <v/>
      </c>
      <c r="J200" s="57"/>
      <c r="K200" s="58" t="str">
        <f>IF(J200=0,"",J200*100/(F11+Q11))</f>
        <v/>
      </c>
      <c r="L200" s="57"/>
      <c r="M200" s="58" t="str">
        <f>IF(L200=0,"",L200*100/(G11+R11))</f>
        <v/>
      </c>
      <c r="N200" s="57"/>
      <c r="O200" s="58" t="str">
        <f>IF(N200=0,"",N200*100/(H11+S11))</f>
        <v/>
      </c>
      <c r="P200" s="57"/>
      <c r="Q200" s="58" t="str">
        <f>IF(P200=0,"",P200*100/(I11+T11))</f>
        <v/>
      </c>
      <c r="R200" s="57"/>
      <c r="S200" s="58" t="str">
        <f>IF(R200=0,"",R200*100/(J11+U11))</f>
        <v/>
      </c>
      <c r="T200" s="57"/>
      <c r="U200" s="58" t="str">
        <f>IF(T200=0,"",T200*100/(K11+V11))</f>
        <v/>
      </c>
      <c r="V200" s="57"/>
      <c r="W200" s="59" t="str">
        <f>IF(V200=0,"",V200*100/(L11+W11))</f>
        <v/>
      </c>
    </row>
    <row r="201" spans="1:23">
      <c r="A201" s="370" t="s">
        <v>73</v>
      </c>
      <c r="B201" s="57"/>
      <c r="C201" s="58" t="str">
        <f>IF(B201=0,"",B201*100/(B11+M11))</f>
        <v/>
      </c>
      <c r="D201" s="57"/>
      <c r="E201" s="58" t="str">
        <f>IF(D201=0,"",D201*100/(C11+N11))</f>
        <v/>
      </c>
      <c r="F201" s="57"/>
      <c r="G201" s="58" t="str">
        <f>IF(F201=0,"",F201*100/(D11+O11))</f>
        <v/>
      </c>
      <c r="H201" s="57"/>
      <c r="I201" s="58" t="str">
        <f>IF(H201=0,"",H201*100/(E11+P11))</f>
        <v/>
      </c>
      <c r="J201" s="57"/>
      <c r="K201" s="58" t="str">
        <f>IF(J201=0,"",J201*100/(F11+Q11))</f>
        <v/>
      </c>
      <c r="L201" s="57"/>
      <c r="M201" s="58" t="str">
        <f>IF(L201=0,"",L201*100/(G11+R11))</f>
        <v/>
      </c>
      <c r="N201" s="57"/>
      <c r="O201" s="58" t="str">
        <f>IF(N201=0,"",N201*100/(H11+S11))</f>
        <v/>
      </c>
      <c r="P201" s="57"/>
      <c r="Q201" s="58" t="str">
        <f>IF(P201=0,"",P201*100/(I11+T11))</f>
        <v/>
      </c>
      <c r="R201" s="57"/>
      <c r="S201" s="58" t="str">
        <f>IF(R201=0,"",R201*100/(J11+U11))</f>
        <v/>
      </c>
      <c r="T201" s="57"/>
      <c r="U201" s="58" t="str">
        <f>IF(T201=0,"",T201*100/(K11+V11))</f>
        <v/>
      </c>
      <c r="V201" s="57"/>
      <c r="W201" s="59" t="str">
        <f>IF(V201=0,"",V201*100/(L11+W11))</f>
        <v/>
      </c>
    </row>
    <row r="202" spans="1:23" ht="28.5" customHeight="1">
      <c r="A202" s="370" t="s">
        <v>68</v>
      </c>
      <c r="B202" s="896"/>
      <c r="C202" s="897"/>
      <c r="D202" s="897"/>
      <c r="E202" s="898"/>
      <c r="F202" s="57"/>
      <c r="G202" s="58" t="str">
        <f>IFERROR(F202*100/$F$204,"")</f>
        <v/>
      </c>
      <c r="H202" s="57"/>
      <c r="I202" s="58" t="str">
        <f>IFERROR(H202*100/$H$204,"")</f>
        <v/>
      </c>
      <c r="J202" s="57"/>
      <c r="K202" s="58" t="str">
        <f>IFERROR(J202*100/$J$204,"")</f>
        <v/>
      </c>
      <c r="L202" s="57"/>
      <c r="M202" s="58" t="str">
        <f>IFERROR(L202*100/$L$204,"")</f>
        <v/>
      </c>
      <c r="N202" s="57"/>
      <c r="O202" s="58" t="str">
        <f>IFERROR(N202*100/$N$204,"")</f>
        <v/>
      </c>
      <c r="P202" s="57"/>
      <c r="Q202" s="58" t="str">
        <f>IFERROR(P202*100/$P$204,"")</f>
        <v/>
      </c>
      <c r="R202" s="57"/>
      <c r="S202" s="58" t="str">
        <f>IFERROR(R202*100/$R$204,"")</f>
        <v/>
      </c>
      <c r="T202" s="57"/>
      <c r="U202" s="58" t="str">
        <f>IFERROR(T202*100/$T$204,"")</f>
        <v/>
      </c>
      <c r="V202" s="57"/>
      <c r="W202" s="59" t="str">
        <f>IFERROR(V202*100/$V$204,"")</f>
        <v/>
      </c>
    </row>
    <row r="203" spans="1:23" ht="30" customHeight="1">
      <c r="A203" s="370" t="s">
        <v>69</v>
      </c>
      <c r="B203" s="899"/>
      <c r="C203" s="900"/>
      <c r="D203" s="900"/>
      <c r="E203" s="901"/>
      <c r="F203" s="57"/>
      <c r="G203" s="58" t="str">
        <f>IFERROR(F203*100/$F$204,"")</f>
        <v/>
      </c>
      <c r="H203" s="57"/>
      <c r="I203" s="58" t="str">
        <f>IFERROR(H203*100/$H$204,"")</f>
        <v/>
      </c>
      <c r="J203" s="57"/>
      <c r="K203" s="58" t="str">
        <f>IFERROR(J203*100/$J$204,"")</f>
        <v/>
      </c>
      <c r="L203" s="57"/>
      <c r="M203" s="58" t="str">
        <f>IFERROR(L203*100/$L$204,"")</f>
        <v/>
      </c>
      <c r="N203" s="60"/>
      <c r="O203" s="58" t="str">
        <f>IFERROR(N203*100/$N$204,"")</f>
        <v/>
      </c>
      <c r="P203" s="57"/>
      <c r="Q203" s="58" t="str">
        <f>IFERROR(P203*100/$P$204,"")</f>
        <v/>
      </c>
      <c r="R203" s="57"/>
      <c r="S203" s="58" t="str">
        <f>IFERROR(R203*100/$R$204,"")</f>
        <v/>
      </c>
      <c r="T203" s="57"/>
      <c r="U203" s="58" t="str">
        <f>IFERROR(T203*100/$T$204,"")</f>
        <v/>
      </c>
      <c r="V203" s="57"/>
      <c r="W203" s="59" t="str">
        <f>IFERROR(V203*100/$V$204,"")</f>
        <v/>
      </c>
    </row>
    <row r="204" spans="1:23" ht="39.75" customHeight="1">
      <c r="A204" s="369" t="s">
        <v>67</v>
      </c>
      <c r="B204" s="902"/>
      <c r="C204" s="903"/>
      <c r="D204" s="903"/>
      <c r="E204" s="904"/>
      <c r="F204" s="323">
        <f>+F202+F203</f>
        <v>0</v>
      </c>
      <c r="G204" s="331" t="str">
        <f>IFERROR(F204*100/($D$60+$O$60+$D$67),"")</f>
        <v/>
      </c>
      <c r="H204" s="323">
        <f>+H202+H203</f>
        <v>0</v>
      </c>
      <c r="I204" s="331" t="str">
        <f>IFERROR(H204*100/($E$60+$P$60+$E$67),"")</f>
        <v/>
      </c>
      <c r="J204" s="323">
        <f>+J202+J203</f>
        <v>0</v>
      </c>
      <c r="K204" s="331" t="str">
        <f>IFERROR(J204*100/($F$60+$Q$60+$F$67),"")</f>
        <v/>
      </c>
      <c r="L204" s="323">
        <f>+L202+L203</f>
        <v>0</v>
      </c>
      <c r="M204" s="331" t="str">
        <f>IFERROR(L204*100/($G$60+$R$60+$G$67),"")</f>
        <v/>
      </c>
      <c r="N204" s="323">
        <f>+N202+N203</f>
        <v>0</v>
      </c>
      <c r="O204" s="331" t="str">
        <f>IFERROR(N204*100/($H$60+$S$60+$H$67),"")</f>
        <v/>
      </c>
      <c r="P204" s="323">
        <f>+P202+P203</f>
        <v>0</v>
      </c>
      <c r="Q204" s="331" t="str">
        <f>IFERROR(P204*100/($I$60+$T$60+$I$67),"")</f>
        <v/>
      </c>
      <c r="R204" s="323">
        <f>+R202+R203</f>
        <v>0</v>
      </c>
      <c r="S204" s="331" t="str">
        <f>IFERROR(R204*100/($J$60+$U$60+$J$67),"")</f>
        <v/>
      </c>
      <c r="T204" s="323">
        <f>+T202+T203</f>
        <v>0</v>
      </c>
      <c r="U204" s="331" t="str">
        <f>IFERROR(T204*100/($K$60+$V$60+$K$67),"")</f>
        <v/>
      </c>
      <c r="V204" s="323">
        <f>+V202+V203</f>
        <v>0</v>
      </c>
      <c r="W204" s="332" t="str">
        <f>IFERROR(V204*100/($L$60+$W$60+$L$67),"")</f>
        <v/>
      </c>
    </row>
    <row r="205" spans="1:23" ht="19.5" customHeight="1">
      <c r="A205" s="51" t="s">
        <v>70</v>
      </c>
    </row>
    <row r="206" spans="1:23" ht="12" customHeight="1">
      <c r="A206" s="51"/>
    </row>
    <row r="207" spans="1:23">
      <c r="A207" s="870" t="s">
        <v>306</v>
      </c>
      <c r="B207" s="871"/>
      <c r="C207" s="871"/>
      <c r="D207" s="871"/>
      <c r="E207" s="871"/>
      <c r="F207" s="871"/>
      <c r="G207" s="871"/>
      <c r="H207" s="871"/>
      <c r="I207" s="871"/>
      <c r="J207" s="871"/>
      <c r="K207" s="871"/>
      <c r="L207" s="871"/>
      <c r="M207" s="871"/>
      <c r="N207" s="871"/>
      <c r="O207" s="871"/>
      <c r="P207" s="871"/>
      <c r="Q207" s="871"/>
      <c r="R207" s="871"/>
      <c r="S207" s="871"/>
      <c r="T207" s="871"/>
      <c r="U207" s="871"/>
      <c r="V207" s="871"/>
      <c r="W207" s="872"/>
    </row>
    <row r="208" spans="1:23">
      <c r="A208" s="875" t="s">
        <v>58</v>
      </c>
      <c r="B208" s="954">
        <v>2006</v>
      </c>
      <c r="C208" s="955"/>
      <c r="D208" s="954">
        <v>2007</v>
      </c>
      <c r="E208" s="955"/>
      <c r="F208" s="954">
        <v>2008</v>
      </c>
      <c r="G208" s="955"/>
      <c r="H208" s="954">
        <v>2009</v>
      </c>
      <c r="I208" s="955"/>
      <c r="J208" s="954">
        <v>2010</v>
      </c>
      <c r="K208" s="955"/>
      <c r="L208" s="954">
        <v>2011</v>
      </c>
      <c r="M208" s="955"/>
      <c r="N208" s="870">
        <v>2012</v>
      </c>
      <c r="O208" s="877"/>
      <c r="P208" s="877"/>
      <c r="Q208" s="878"/>
      <c r="R208" s="954">
        <v>2013</v>
      </c>
      <c r="S208" s="955"/>
      <c r="T208" s="954">
        <v>2014</v>
      </c>
      <c r="U208" s="955"/>
      <c r="V208" s="954">
        <v>2015</v>
      </c>
      <c r="W208" s="955"/>
    </row>
    <row r="209" spans="1:25">
      <c r="A209" s="875"/>
      <c r="B209" s="716"/>
      <c r="C209" s="717"/>
      <c r="D209" s="716"/>
      <c r="E209" s="717"/>
      <c r="F209" s="716"/>
      <c r="G209" s="717"/>
      <c r="H209" s="716"/>
      <c r="I209" s="717"/>
      <c r="J209" s="716"/>
      <c r="K209" s="717"/>
      <c r="L209" s="716"/>
      <c r="M209" s="717"/>
      <c r="N209" s="870" t="s">
        <v>0</v>
      </c>
      <c r="O209" s="872"/>
      <c r="P209" s="870" t="s">
        <v>8</v>
      </c>
      <c r="Q209" s="872"/>
      <c r="R209" s="716"/>
      <c r="S209" s="717"/>
      <c r="T209" s="716"/>
      <c r="U209" s="717"/>
      <c r="V209" s="716"/>
      <c r="W209" s="717"/>
    </row>
    <row r="210" spans="1:25">
      <c r="A210" s="875"/>
      <c r="B210" s="387" t="s">
        <v>72</v>
      </c>
      <c r="C210" s="387" t="s">
        <v>60</v>
      </c>
      <c r="D210" s="387" t="s">
        <v>72</v>
      </c>
      <c r="E210" s="387" t="s">
        <v>60</v>
      </c>
      <c r="F210" s="387" t="s">
        <v>72</v>
      </c>
      <c r="G210" s="387" t="s">
        <v>60</v>
      </c>
      <c r="H210" s="387" t="s">
        <v>72</v>
      </c>
      <c r="I210" s="387" t="s">
        <v>60</v>
      </c>
      <c r="J210" s="387" t="s">
        <v>72</v>
      </c>
      <c r="K210" s="387" t="s">
        <v>60</v>
      </c>
      <c r="L210" s="387" t="s">
        <v>72</v>
      </c>
      <c r="M210" s="387" t="s">
        <v>60</v>
      </c>
      <c r="N210" s="387" t="s">
        <v>72</v>
      </c>
      <c r="O210" s="387" t="s">
        <v>60</v>
      </c>
      <c r="P210" s="387" t="s">
        <v>72</v>
      </c>
      <c r="Q210" s="387" t="s">
        <v>60</v>
      </c>
      <c r="R210" s="387" t="s">
        <v>72</v>
      </c>
      <c r="S210" s="387" t="s">
        <v>60</v>
      </c>
      <c r="T210" s="387" t="s">
        <v>72</v>
      </c>
      <c r="U210" s="387" t="s">
        <v>60</v>
      </c>
      <c r="V210" s="387" t="s">
        <v>72</v>
      </c>
      <c r="W210" s="387" t="s">
        <v>60</v>
      </c>
    </row>
    <row r="211" spans="1:25" ht="21.75" customHeight="1">
      <c r="A211" s="696" t="s">
        <v>74</v>
      </c>
      <c r="B211" s="66"/>
      <c r="C211" s="67" t="str">
        <f>IF(B211=0,"",B211*100/(B12+M12))</f>
        <v/>
      </c>
      <c r="D211" s="66"/>
      <c r="E211" s="68" t="str">
        <f>IF(D211=0,"",D211*100/(C12+N12))</f>
        <v/>
      </c>
      <c r="F211" s="306"/>
      <c r="G211" s="307" t="str">
        <f>IF(F211=0,"",F211*100/(D12+O12))</f>
        <v/>
      </c>
      <c r="H211" s="306"/>
      <c r="I211" s="307" t="str">
        <f>IF(H211=0,"",H211*100/(E12+P12))</f>
        <v/>
      </c>
      <c r="J211" s="306"/>
      <c r="K211" s="307" t="str">
        <f>IF(J211=0,"",J211*100/(F12+Q12))</f>
        <v/>
      </c>
      <c r="L211" s="306"/>
      <c r="M211" s="307" t="str">
        <f>IF(L211=0,"",L211*100/(G12+R12))</f>
        <v/>
      </c>
      <c r="N211" s="308"/>
      <c r="O211" s="307" t="str">
        <f>IF(N211=0,"",N211*100/(H12+S12))</f>
        <v/>
      </c>
      <c r="P211" s="306"/>
      <c r="Q211" s="307" t="str">
        <f>IF(P211=0,"",P211*100/(I12+T12))</f>
        <v/>
      </c>
      <c r="R211" s="306"/>
      <c r="S211" s="659" t="str">
        <f>IF(R211=0,"",R211*100/(J12+U12))</f>
        <v/>
      </c>
      <c r="T211" s="660"/>
      <c r="U211" s="659" t="str">
        <f>IF(T211=0,"",T211*100/(K12+V12))</f>
        <v/>
      </c>
      <c r="V211" s="660"/>
      <c r="W211" s="661" t="str">
        <f>IF(V211=0,"",V211*100/(L12+W12))</f>
        <v/>
      </c>
    </row>
    <row r="212" spans="1:25" ht="45.75" customHeight="1">
      <c r="A212" s="371" t="s">
        <v>76</v>
      </c>
      <c r="B212" s="942"/>
      <c r="C212" s="943"/>
      <c r="D212" s="943"/>
      <c r="E212" s="944"/>
      <c r="F212" s="57"/>
      <c r="G212" s="58" t="str">
        <f>IFERROR(F212*100/$F$214,"")</f>
        <v/>
      </c>
      <c r="H212" s="57"/>
      <c r="I212" s="58" t="str">
        <f>IFERROR(H212*100/$H$214,"")</f>
        <v/>
      </c>
      <c r="J212" s="57"/>
      <c r="K212" s="58" t="str">
        <f>IFERROR(J212*100/$J$214,"")</f>
        <v/>
      </c>
      <c r="L212" s="57"/>
      <c r="M212" s="58" t="str">
        <f>IFERROR(L212*100/$L$214,"")</f>
        <v/>
      </c>
      <c r="N212" s="57"/>
      <c r="O212" s="58" t="str">
        <f>IFERROR(N212*100/$N$214,"")</f>
        <v/>
      </c>
      <c r="P212" s="57"/>
      <c r="Q212" s="58" t="str">
        <f>IFERROR(P212*100/$P$214,"")</f>
        <v/>
      </c>
      <c r="R212" s="57"/>
      <c r="S212" s="58" t="str">
        <f>IFERROR(R212*100/$R$214,"")</f>
        <v/>
      </c>
      <c r="T212" s="57"/>
      <c r="U212" s="58" t="str">
        <f>IFERROR(T212*100/$T$214,"")</f>
        <v/>
      </c>
      <c r="V212" s="57"/>
      <c r="W212" s="59" t="str">
        <f>IFERROR(V212*100/$V$214,"")</f>
        <v/>
      </c>
    </row>
    <row r="213" spans="1:25" ht="42" customHeight="1">
      <c r="A213" s="371" t="s">
        <v>77</v>
      </c>
      <c r="B213" s="945"/>
      <c r="C213" s="946"/>
      <c r="D213" s="946"/>
      <c r="E213" s="947"/>
      <c r="F213" s="57"/>
      <c r="G213" s="58" t="str">
        <f>IFERROR(F213*100/$F$214,"")</f>
        <v/>
      </c>
      <c r="H213" s="57"/>
      <c r="I213" s="58" t="str">
        <f>IFERROR(H213*100/$H$214,"")</f>
        <v/>
      </c>
      <c r="J213" s="57"/>
      <c r="K213" s="58" t="str">
        <f>IFERROR(J213*100/$J$214,"")</f>
        <v/>
      </c>
      <c r="L213" s="57"/>
      <c r="M213" s="58" t="str">
        <f>IFERROR(L213*100/$L$214,"")</f>
        <v/>
      </c>
      <c r="N213" s="60"/>
      <c r="O213" s="58" t="str">
        <f>IFERROR(N213*100/$N$214,"")</f>
        <v/>
      </c>
      <c r="P213" s="57"/>
      <c r="Q213" s="58" t="str">
        <f>IFERROR(P213*100/$P$214,"")</f>
        <v/>
      </c>
      <c r="R213" s="57"/>
      <c r="S213" s="58" t="str">
        <f>IFERROR(R213*100/$R$214,"")</f>
        <v/>
      </c>
      <c r="T213" s="57"/>
      <c r="U213" s="58" t="str">
        <f>IFERROR(T213*100/$T$214,"")</f>
        <v/>
      </c>
      <c r="V213" s="57"/>
      <c r="W213" s="59" t="str">
        <f>IFERROR(V213*100/$V$214,"")</f>
        <v/>
      </c>
    </row>
    <row r="214" spans="1:25" ht="42" customHeight="1">
      <c r="A214" s="372" t="s">
        <v>75</v>
      </c>
      <c r="B214" s="948"/>
      <c r="C214" s="949"/>
      <c r="D214" s="949"/>
      <c r="E214" s="950"/>
      <c r="F214" s="323">
        <f>+F212+F213</f>
        <v>0</v>
      </c>
      <c r="G214" s="331" t="str">
        <f>IFERROR(F214*100/($D$61+$O$61+$D$68),"")</f>
        <v/>
      </c>
      <c r="H214" s="323">
        <f>+H212+H213</f>
        <v>0</v>
      </c>
      <c r="I214" s="331" t="str">
        <f>IFERROR(H214*100/($E$61+$P$61+$E$68),"")</f>
        <v/>
      </c>
      <c r="J214" s="323">
        <f>+J212+J213</f>
        <v>0</v>
      </c>
      <c r="K214" s="331" t="str">
        <f>IFERROR(J214*100/($F$61+$Q$61+$F$68),"")</f>
        <v/>
      </c>
      <c r="L214" s="323">
        <f>+L212+L213</f>
        <v>0</v>
      </c>
      <c r="M214" s="331" t="str">
        <f>IFERROR(L214*100/($G$61+$R$61+$G$68),"")</f>
        <v/>
      </c>
      <c r="N214" s="323">
        <f>+N212+N213</f>
        <v>0</v>
      </c>
      <c r="O214" s="331" t="str">
        <f>IFERROR(N214*100/($H$61+$S$61+$H$68),"")</f>
        <v/>
      </c>
      <c r="P214" s="323">
        <f>+P212+P213</f>
        <v>0</v>
      </c>
      <c r="Q214" s="331" t="str">
        <f>IFERROR(P214*100/($I$61+$T$61+$I$68),"")</f>
        <v/>
      </c>
      <c r="R214" s="323">
        <f>+R212+R213</f>
        <v>0</v>
      </c>
      <c r="S214" s="331" t="str">
        <f>IFERROR(R214*100/($J$61+$U$61+$J$68),"")</f>
        <v/>
      </c>
      <c r="T214" s="323">
        <f>+T212+T213</f>
        <v>0</v>
      </c>
      <c r="U214" s="331" t="str">
        <f>IFERROR(T214*100/($K$61+$V$61+$K$68),"")</f>
        <v/>
      </c>
      <c r="V214" s="323">
        <f>+V212+V213</f>
        <v>0</v>
      </c>
      <c r="W214" s="332" t="str">
        <f>IFERROR(V214*100/($L$61+$W$61+$L$68),"")</f>
        <v/>
      </c>
    </row>
    <row r="215" spans="1:25" ht="19.5" customHeight="1">
      <c r="A215" s="951" t="s">
        <v>78</v>
      </c>
      <c r="B215" s="952"/>
      <c r="C215" s="952"/>
      <c r="D215" s="952"/>
      <c r="E215" s="952"/>
      <c r="F215" s="952"/>
      <c r="G215" s="952"/>
      <c r="H215" s="952"/>
      <c r="I215" s="952"/>
      <c r="J215" s="952"/>
      <c r="K215" s="952"/>
      <c r="L215" s="952"/>
      <c r="M215" s="952"/>
      <c r="N215" s="952"/>
      <c r="O215" s="952"/>
      <c r="P215" s="952"/>
      <c r="Q215" s="952"/>
      <c r="R215" s="952"/>
      <c r="S215" s="952"/>
      <c r="T215" s="952"/>
      <c r="U215" s="952"/>
      <c r="V215" s="952"/>
      <c r="W215" s="952"/>
      <c r="X215" s="952"/>
      <c r="Y215" s="952"/>
    </row>
    <row r="216" spans="1:25">
      <c r="A216" s="953" t="s">
        <v>79</v>
      </c>
      <c r="B216" s="953"/>
      <c r="C216" s="953"/>
      <c r="D216" s="953"/>
      <c r="E216" s="953"/>
      <c r="F216" s="953"/>
      <c r="G216" s="953"/>
      <c r="H216" s="953"/>
      <c r="I216" s="953"/>
      <c r="J216" s="953"/>
      <c r="K216" s="953"/>
      <c r="L216" s="953"/>
      <c r="M216" s="953"/>
      <c r="N216" s="953"/>
      <c r="O216" s="953"/>
      <c r="P216" s="953"/>
      <c r="Q216" s="953"/>
      <c r="R216" s="953"/>
      <c r="S216" s="953"/>
      <c r="T216" s="953"/>
      <c r="U216" s="953"/>
      <c r="V216" s="953"/>
      <c r="W216" s="953"/>
      <c r="X216" s="953"/>
      <c r="Y216" s="953"/>
    </row>
    <row r="217" spans="1:25" ht="10.5" customHeight="1">
      <c r="A217" s="71"/>
      <c r="B217" s="71"/>
      <c r="C217" s="71"/>
      <c r="D217" s="71"/>
      <c r="E217" s="71"/>
      <c r="F217" s="71"/>
      <c r="G217" s="71"/>
      <c r="H217" s="71"/>
      <c r="I217" s="71"/>
      <c r="J217" s="71"/>
      <c r="K217" s="71"/>
      <c r="L217" s="71"/>
      <c r="M217" s="71"/>
      <c r="N217" s="71"/>
      <c r="O217" s="71"/>
      <c r="P217" s="71"/>
      <c r="Q217" s="71"/>
      <c r="R217" s="71"/>
      <c r="S217" s="71"/>
      <c r="T217" s="71"/>
      <c r="U217" s="71"/>
      <c r="V217" s="71"/>
      <c r="W217" s="71"/>
    </row>
    <row r="218" spans="1:25">
      <c r="A218" s="887" t="s">
        <v>80</v>
      </c>
      <c r="B218" s="888"/>
      <c r="C218" s="888"/>
      <c r="D218" s="888"/>
      <c r="E218" s="888"/>
      <c r="F218" s="888"/>
      <c r="G218" s="888"/>
      <c r="H218" s="888"/>
      <c r="I218" s="888"/>
      <c r="J218" s="888"/>
      <c r="K218" s="888"/>
      <c r="L218" s="888"/>
      <c r="M218" s="888"/>
      <c r="N218" s="888"/>
      <c r="O218" s="888"/>
      <c r="P218" s="888"/>
      <c r="Q218" s="888"/>
      <c r="R218" s="888"/>
      <c r="S218" s="888"/>
      <c r="T218" s="888"/>
      <c r="U218" s="888"/>
      <c r="V218" s="888"/>
      <c r="W218" s="889"/>
    </row>
    <row r="219" spans="1:25">
      <c r="A219" s="890" t="s">
        <v>58</v>
      </c>
      <c r="B219" s="778">
        <v>2006</v>
      </c>
      <c r="C219" s="778"/>
      <c r="D219" s="778">
        <v>2007</v>
      </c>
      <c r="E219" s="778"/>
      <c r="F219" s="778">
        <v>2008</v>
      </c>
      <c r="G219" s="778"/>
      <c r="H219" s="778">
        <v>2009</v>
      </c>
      <c r="I219" s="778"/>
      <c r="J219" s="771">
        <v>2010</v>
      </c>
      <c r="K219" s="772"/>
      <c r="L219" s="771">
        <v>2011</v>
      </c>
      <c r="M219" s="772"/>
      <c r="N219" s="775">
        <v>2012</v>
      </c>
      <c r="O219" s="776"/>
      <c r="P219" s="776"/>
      <c r="Q219" s="777"/>
      <c r="R219" s="771">
        <v>2013</v>
      </c>
      <c r="S219" s="780"/>
      <c r="T219" s="771">
        <v>2014</v>
      </c>
      <c r="U219" s="780"/>
      <c r="V219" s="771">
        <v>2015</v>
      </c>
      <c r="W219" s="780"/>
    </row>
    <row r="220" spans="1:25">
      <c r="A220" s="891"/>
      <c r="B220" s="779"/>
      <c r="C220" s="779"/>
      <c r="D220" s="779"/>
      <c r="E220" s="779"/>
      <c r="F220" s="779"/>
      <c r="G220" s="779"/>
      <c r="H220" s="779"/>
      <c r="I220" s="779"/>
      <c r="J220" s="773"/>
      <c r="K220" s="774"/>
      <c r="L220" s="773"/>
      <c r="M220" s="774"/>
      <c r="N220" s="782" t="s">
        <v>0</v>
      </c>
      <c r="O220" s="783"/>
      <c r="P220" s="783" t="s">
        <v>8</v>
      </c>
      <c r="Q220" s="784"/>
      <c r="R220" s="773"/>
      <c r="S220" s="781"/>
      <c r="T220" s="773"/>
      <c r="U220" s="781"/>
      <c r="V220" s="773"/>
      <c r="W220" s="781"/>
    </row>
    <row r="221" spans="1:25">
      <c r="A221" s="892"/>
      <c r="B221" s="264" t="s">
        <v>81</v>
      </c>
      <c r="C221" s="264" t="s">
        <v>60</v>
      </c>
      <c r="D221" s="264" t="s">
        <v>81</v>
      </c>
      <c r="E221" s="264" t="s">
        <v>60</v>
      </c>
      <c r="F221" s="264" t="s">
        <v>81</v>
      </c>
      <c r="G221" s="264" t="s">
        <v>60</v>
      </c>
      <c r="H221" s="264" t="s">
        <v>81</v>
      </c>
      <c r="I221" s="264" t="s">
        <v>60</v>
      </c>
      <c r="J221" s="264" t="s">
        <v>81</v>
      </c>
      <c r="K221" s="264" t="s">
        <v>60</v>
      </c>
      <c r="L221" s="264" t="s">
        <v>81</v>
      </c>
      <c r="M221" s="264" t="s">
        <v>60</v>
      </c>
      <c r="N221" s="264" t="s">
        <v>81</v>
      </c>
      <c r="O221" s="264" t="s">
        <v>60</v>
      </c>
      <c r="P221" s="264" t="s">
        <v>81</v>
      </c>
      <c r="Q221" s="264" t="s">
        <v>60</v>
      </c>
      <c r="R221" s="264" t="s">
        <v>81</v>
      </c>
      <c r="S221" s="265" t="s">
        <v>60</v>
      </c>
      <c r="T221" s="264" t="s">
        <v>81</v>
      </c>
      <c r="U221" s="265" t="s">
        <v>60</v>
      </c>
      <c r="V221" s="264" t="s">
        <v>81</v>
      </c>
      <c r="W221" s="265" t="s">
        <v>60</v>
      </c>
    </row>
    <row r="222" spans="1:25">
      <c r="A222" s="1" t="s">
        <v>82</v>
      </c>
      <c r="B222" s="72"/>
      <c r="C222" s="73" t="str">
        <f>IF(B222=0,"",B222*100/M68)</f>
        <v/>
      </c>
      <c r="D222" s="72"/>
      <c r="E222" s="73" t="str">
        <f>IF(D222=0,"",D222*100/N68)</f>
        <v/>
      </c>
      <c r="F222" s="72"/>
      <c r="G222" s="73" t="str">
        <f>IF(F222=0,"",F222*100/O68)</f>
        <v/>
      </c>
      <c r="H222" s="72"/>
      <c r="I222" s="73" t="str">
        <f>IF(H222=0,"",H222*100/P68)</f>
        <v/>
      </c>
      <c r="J222" s="72"/>
      <c r="K222" s="73" t="str">
        <f>IF(J222=0,"",J222*100/Q68)</f>
        <v/>
      </c>
      <c r="L222" s="72"/>
      <c r="M222" s="73" t="str">
        <f>IF(L222=0,"",L222*100/R68)</f>
        <v/>
      </c>
      <c r="N222" s="74"/>
      <c r="O222" s="73" t="str">
        <f>IF(N222=0,"",N222*100/S68)</f>
        <v/>
      </c>
      <c r="P222" s="72"/>
      <c r="Q222" s="73" t="str">
        <f>IF(P222=0,"",P222*100/T68)</f>
        <v/>
      </c>
      <c r="R222" s="72"/>
      <c r="S222" s="73" t="str">
        <f>IF(R222=0,"",R222*100/U68)</f>
        <v/>
      </c>
      <c r="T222" s="72"/>
      <c r="U222" s="73" t="str">
        <f>IF(T222=0,"",T222*100/V68)</f>
        <v/>
      </c>
      <c r="V222" s="72"/>
      <c r="W222" s="75" t="str">
        <f>IF(V222=0,"",V222*100/W68)</f>
        <v/>
      </c>
      <c r="X222" s="311"/>
      <c r="Y222" s="311"/>
    </row>
    <row r="223" spans="1:25">
      <c r="A223" s="17" t="s">
        <v>83</v>
      </c>
      <c r="B223" s="57"/>
      <c r="C223" s="77" t="str">
        <f>IF(B223=0,"",B223*100/(B54+M54))</f>
        <v/>
      </c>
      <c r="D223" s="57"/>
      <c r="E223" s="77" t="str">
        <f>IF(D223=0,"",D223*100/(C54+N54))</f>
        <v/>
      </c>
      <c r="F223" s="57"/>
      <c r="G223" s="77" t="str">
        <f>IF(F223=0,"",F223*100/(D54+O54))</f>
        <v/>
      </c>
      <c r="H223" s="57"/>
      <c r="I223" s="77" t="str">
        <f>IF(H223=0,"",H223*100/(E54+P54))</f>
        <v/>
      </c>
      <c r="J223" s="57"/>
      <c r="K223" s="77" t="str">
        <f>IF(J223=0,"",J223*100/(F54+Q54))</f>
        <v/>
      </c>
      <c r="L223" s="57"/>
      <c r="M223" s="77" t="str">
        <f>IF(L223=0,"",L223*100/(G54+R54))</f>
        <v/>
      </c>
      <c r="N223" s="78"/>
      <c r="O223" s="77" t="str">
        <f>IF(N223=0,"",N223*100/(H54+S54))</f>
        <v/>
      </c>
      <c r="P223" s="57"/>
      <c r="Q223" s="77" t="str">
        <f>IF(P223=0,"",P223*100/(I54+T54))</f>
        <v/>
      </c>
      <c r="R223" s="57"/>
      <c r="S223" s="77" t="str">
        <f>IF(R223=0,"",R223*100/(J54+U54))</f>
        <v/>
      </c>
      <c r="T223" s="57"/>
      <c r="U223" s="77" t="str">
        <f>IF(T223=0,"",T223*100/(K54+V54))</f>
        <v/>
      </c>
      <c r="V223" s="57"/>
      <c r="W223" s="79" t="str">
        <f>IF(V223=0,"",V223*100/(L54+W54))</f>
        <v/>
      </c>
      <c r="X223" s="311"/>
      <c r="Y223" s="311"/>
    </row>
    <row r="224" spans="1:25">
      <c r="A224" s="17" t="s">
        <v>84</v>
      </c>
      <c r="B224" s="57"/>
      <c r="C224" s="77" t="str">
        <f>IF(B224=0,"",B224*100/(B61+M61+B68))</f>
        <v/>
      </c>
      <c r="D224" s="57"/>
      <c r="E224" s="77" t="str">
        <f>IF(D224=0,"",D224*100/(C61+N61+C68))</f>
        <v/>
      </c>
      <c r="F224" s="57"/>
      <c r="G224" s="77" t="str">
        <f>IF(F224=0,"",F224*100/(D61+O61+D68))</f>
        <v/>
      </c>
      <c r="H224" s="57"/>
      <c r="I224" s="77" t="str">
        <f>IF(H224=0,"",H224*100/(E61+P61+E68))</f>
        <v/>
      </c>
      <c r="J224" s="57"/>
      <c r="K224" s="77" t="str">
        <f>IF(J224=0,"",J224*100/(F61+Q61+F68))</f>
        <v/>
      </c>
      <c r="L224" s="57"/>
      <c r="M224" s="77" t="str">
        <f>IF(L224=0,"",L224*100/(G61+R61+G68))</f>
        <v/>
      </c>
      <c r="N224" s="78"/>
      <c r="O224" s="77" t="str">
        <f>IF(N224=0,"",N224*100/(H61+S61+H68))</f>
        <v/>
      </c>
      <c r="P224" s="57"/>
      <c r="Q224" s="77" t="str">
        <f>IF(P224=0,"",P224*100/(I61+T61+I68))</f>
        <v/>
      </c>
      <c r="R224" s="57"/>
      <c r="S224" s="77" t="str">
        <f>IF(R224=0,"",R224*100/(J61+U61+J68))</f>
        <v/>
      </c>
      <c r="T224" s="57"/>
      <c r="U224" s="77" t="str">
        <f>IF(T224=0,"",T224*100/(K61+V61+K68))</f>
        <v/>
      </c>
      <c r="V224" s="57"/>
      <c r="W224" s="79" t="str">
        <f>IF(V224=0,"",V224*100/(L61+W61+L68))</f>
        <v/>
      </c>
      <c r="X224" s="311"/>
      <c r="Y224" s="311"/>
    </row>
    <row r="225" spans="1:29" ht="30" customHeight="1">
      <c r="A225" s="357" t="s">
        <v>85</v>
      </c>
      <c r="B225" s="57"/>
      <c r="C225" s="77" t="str">
        <f>IF(B225=0,"",B225*100/M68)</f>
        <v/>
      </c>
      <c r="D225" s="57"/>
      <c r="E225" s="77" t="str">
        <f>IF(D225=0,"",D225*100/N68)</f>
        <v/>
      </c>
      <c r="F225" s="57"/>
      <c r="G225" s="77" t="str">
        <f>IF(F225=0,"",F225*100/O68)</f>
        <v/>
      </c>
      <c r="H225" s="57"/>
      <c r="I225" s="77" t="str">
        <f>IF(H225=0,"",H225*100/P68)</f>
        <v/>
      </c>
      <c r="J225" s="57"/>
      <c r="K225" s="77" t="str">
        <f>IF(J225=0,"",J225*100/Q68)</f>
        <v/>
      </c>
      <c r="L225" s="57"/>
      <c r="M225" s="77" t="str">
        <f>IF(L225=0,"",L225*100/R68)</f>
        <v/>
      </c>
      <c r="N225" s="78"/>
      <c r="O225" s="77" t="str">
        <f>IF(N225=0,"",N225*100/S68)</f>
        <v/>
      </c>
      <c r="P225" s="57"/>
      <c r="Q225" s="77" t="str">
        <f>IF(P225=0,"",P225*100/T68)</f>
        <v/>
      </c>
      <c r="R225" s="57"/>
      <c r="S225" s="77" t="str">
        <f>IF(R225=0,"",R225*100/U68)</f>
        <v/>
      </c>
      <c r="T225" s="57"/>
      <c r="U225" s="77" t="str">
        <f>IF(T225=0,"",T225*100/V68)</f>
        <v/>
      </c>
      <c r="V225" s="57"/>
      <c r="W225" s="79" t="str">
        <f>IF(V225=0,"",V225*100/W68)</f>
        <v/>
      </c>
    </row>
    <row r="226" spans="1:29">
      <c r="A226" s="17" t="s">
        <v>86</v>
      </c>
      <c r="B226" s="77">
        <f>SUM(B222:B225)</f>
        <v>0</v>
      </c>
      <c r="C226" s="77" t="str">
        <f>IF(B226=0,"",B226*100/M68)</f>
        <v/>
      </c>
      <c r="D226" s="77">
        <f>SUM(D222:D225)</f>
        <v>0</v>
      </c>
      <c r="E226" s="77" t="str">
        <f>IF(D226=0,"",D226*100/N68)</f>
        <v/>
      </c>
      <c r="F226" s="77">
        <f>SUM(F222:F225)</f>
        <v>0</v>
      </c>
      <c r="G226" s="77" t="str">
        <f>IF(F226=0,"",F226*100/O68)</f>
        <v/>
      </c>
      <c r="H226" s="77">
        <f>SUM(H222:H225)</f>
        <v>0</v>
      </c>
      <c r="I226" s="77" t="str">
        <f>IF(H226=0,"",H226*100/P68)</f>
        <v/>
      </c>
      <c r="J226" s="77">
        <f>SUM(J222:J225)</f>
        <v>0</v>
      </c>
      <c r="K226" s="77" t="str">
        <f>IF(J226=0,"",J226*100/Q68)</f>
        <v/>
      </c>
      <c r="L226" s="77">
        <f>SUM(L222:L225)</f>
        <v>0</v>
      </c>
      <c r="M226" s="77" t="str">
        <f>IF(L226=0,"",L226*100/R68)</f>
        <v/>
      </c>
      <c r="N226" s="77">
        <f>SUM(N222:N225)</f>
        <v>0</v>
      </c>
      <c r="O226" s="77" t="str">
        <f>IF(N226=0,"",N226*100/S68)</f>
        <v/>
      </c>
      <c r="P226" s="77">
        <f>SUM(P222:P225)</f>
        <v>0</v>
      </c>
      <c r="Q226" s="77" t="str">
        <f>IF(P226=0,"",P226*100/T68)</f>
        <v/>
      </c>
      <c r="R226" s="77">
        <f>SUM(R222:R225)</f>
        <v>0</v>
      </c>
      <c r="S226" s="77" t="str">
        <f>IF(R226=0,"",R226*100/U68)</f>
        <v/>
      </c>
      <c r="T226" s="77">
        <f>SUM(T222:T225)</f>
        <v>0</v>
      </c>
      <c r="U226" s="77" t="str">
        <f>IF(T226=0,"",T226*100/V68)</f>
        <v/>
      </c>
      <c r="V226" s="77">
        <f>SUM(V222:V225)</f>
        <v>0</v>
      </c>
      <c r="W226" s="79" t="str">
        <f>IF(V226=0,"",V226*100/W68)</f>
        <v/>
      </c>
    </row>
    <row r="227" spans="1:29">
      <c r="A227" s="17" t="s">
        <v>87</v>
      </c>
      <c r="B227" s="57"/>
      <c r="C227" s="77" t="str">
        <f>IF(B227=0,"",B227*100/(B54+M54))</f>
        <v/>
      </c>
      <c r="D227" s="57"/>
      <c r="E227" s="77" t="str">
        <f>IF(D227=0,"",D227*100/(C54+N54))</f>
        <v/>
      </c>
      <c r="F227" s="57"/>
      <c r="G227" s="77" t="str">
        <f>IF(F227=0,"",F227*100/(D54+O54))</f>
        <v/>
      </c>
      <c r="H227" s="57"/>
      <c r="I227" s="77" t="str">
        <f>IF(H227=0,"",H227*100/(E54+P54))</f>
        <v/>
      </c>
      <c r="J227" s="57"/>
      <c r="K227" s="77" t="str">
        <f>IF(J227=0,"",J227*100/(F54+Q54))</f>
        <v/>
      </c>
      <c r="L227" s="57"/>
      <c r="M227" s="77" t="str">
        <f>IF(L227=0,"",L227*100/(G54+R54))</f>
        <v/>
      </c>
      <c r="N227" s="78"/>
      <c r="O227" s="77" t="str">
        <f>IF(N227=0,"",N227*100/(H54+S54))</f>
        <v/>
      </c>
      <c r="P227" s="57"/>
      <c r="Q227" s="77" t="str">
        <f>IF(P227=0,"",P227*100/(I54+T54))</f>
        <v/>
      </c>
      <c r="R227" s="57"/>
      <c r="S227" s="77" t="str">
        <f>IF(R227=0,"",R227*100/(J54+U54))</f>
        <v/>
      </c>
      <c r="T227" s="57"/>
      <c r="U227" s="77" t="str">
        <f>IF(T227=0,"",T227*100/(K54+V54))</f>
        <v/>
      </c>
      <c r="V227" s="57"/>
      <c r="W227" s="79" t="str">
        <f>IF(V227=0,"",V227*100/(L54+W54))</f>
        <v/>
      </c>
    </row>
    <row r="228" spans="1:29" ht="27" customHeight="1">
      <c r="A228" s="374" t="s">
        <v>326</v>
      </c>
      <c r="B228" s="57"/>
      <c r="C228" s="77" t="str">
        <f>IFERROR(B228*100/$M$68,"")</f>
        <v/>
      </c>
      <c r="D228" s="57"/>
      <c r="E228" s="77" t="str">
        <f>IFERROR(D228*100/$N$68,"")</f>
        <v/>
      </c>
      <c r="F228" s="57"/>
      <c r="G228" s="77" t="str">
        <f>IFERROR(F228*100/$O$68,"")</f>
        <v/>
      </c>
      <c r="H228" s="57"/>
      <c r="I228" s="77" t="str">
        <f>IFERROR(H228*100/$P$68,"")</f>
        <v/>
      </c>
      <c r="J228" s="57"/>
      <c r="K228" s="77" t="str">
        <f>IFERROR(J228*100/$Q$68,"")</f>
        <v/>
      </c>
      <c r="L228" s="57"/>
      <c r="M228" s="77" t="str">
        <f>IFERROR(L228*100/$R$68,"")</f>
        <v/>
      </c>
      <c r="N228" s="78"/>
      <c r="O228" s="77" t="str">
        <f>IFERROR(N228*100/$S$68,"")</f>
        <v/>
      </c>
      <c r="P228" s="57"/>
      <c r="Q228" s="77" t="str">
        <f>IFERROR(P228*100/$T$68,"")</f>
        <v/>
      </c>
      <c r="R228" s="57"/>
      <c r="S228" s="77" t="str">
        <f>IFERROR(R228*100/$U$68,"")</f>
        <v/>
      </c>
      <c r="T228" s="57"/>
      <c r="U228" s="77" t="str">
        <f>IFERROR(T228*100/$V$68,"")</f>
        <v/>
      </c>
      <c r="V228" s="57"/>
      <c r="W228" s="79" t="str">
        <f>IFERROR(V228*100/$W$68,"")</f>
        <v/>
      </c>
    </row>
    <row r="229" spans="1:29" ht="25.5">
      <c r="A229" s="373" t="s">
        <v>88</v>
      </c>
      <c r="B229" s="57"/>
      <c r="C229" s="77" t="str">
        <f>IFERROR(B229*100/B228,"")</f>
        <v/>
      </c>
      <c r="D229" s="57"/>
      <c r="E229" s="77" t="str">
        <f>IFERROR(D229*100/D228,"")</f>
        <v/>
      </c>
      <c r="F229" s="57"/>
      <c r="G229" s="77" t="str">
        <f>IFERROR(F229*100/F228,"")</f>
        <v/>
      </c>
      <c r="H229" s="57"/>
      <c r="I229" s="77" t="str">
        <f>IFERROR(H229*100/H228,"")</f>
        <v/>
      </c>
      <c r="J229" s="57"/>
      <c r="K229" s="77" t="str">
        <f>IFERROR(J229*100/J228,"")</f>
        <v/>
      </c>
      <c r="L229" s="57"/>
      <c r="M229" s="77" t="str">
        <f>IFERROR(L229*100/L228,"")</f>
        <v/>
      </c>
      <c r="N229" s="78"/>
      <c r="O229" s="77" t="str">
        <f>IFERROR(N229*100/N228,"")</f>
        <v/>
      </c>
      <c r="P229" s="57"/>
      <c r="Q229" s="77" t="str">
        <f>IFERROR(P229*100/P228,"")</f>
        <v/>
      </c>
      <c r="R229" s="57"/>
      <c r="S229" s="77" t="str">
        <f>IFERROR(R229*100/R228,"")</f>
        <v/>
      </c>
      <c r="T229" s="57"/>
      <c r="U229" s="77" t="str">
        <f t="shared" ref="U229" si="60">IFERROR(T229*100/T228,"")</f>
        <v/>
      </c>
      <c r="V229" s="57"/>
      <c r="W229" s="79" t="str">
        <f t="shared" ref="W229" si="61">IFERROR(V229*100/V228,"")</f>
        <v/>
      </c>
    </row>
    <row r="230" spans="1:29" ht="31.5" customHeight="1">
      <c r="A230" s="374" t="s">
        <v>327</v>
      </c>
      <c r="B230" s="57"/>
      <c r="C230" s="77" t="str">
        <f>IFERROR(B230*100/$M$68,"")</f>
        <v/>
      </c>
      <c r="D230" s="57"/>
      <c r="E230" s="77" t="str">
        <f>IFERROR(D230*100/$N$68,"")</f>
        <v/>
      </c>
      <c r="F230" s="57"/>
      <c r="G230" s="77" t="str">
        <f>IFERROR(F230*100/$O$68,"")</f>
        <v/>
      </c>
      <c r="H230" s="57"/>
      <c r="I230" s="77" t="str">
        <f>IFERROR(H230*100/$P$68,"")</f>
        <v/>
      </c>
      <c r="J230" s="57"/>
      <c r="K230" s="77" t="str">
        <f>IFERROR(J230*100/$Q$68,"")</f>
        <v/>
      </c>
      <c r="L230" s="57"/>
      <c r="M230" s="77" t="str">
        <f>IFERROR(L230*100/$R$68,"")</f>
        <v/>
      </c>
      <c r="N230" s="78"/>
      <c r="O230" s="77" t="str">
        <f>IFERROR(N230*100/$S$68,"")</f>
        <v/>
      </c>
      <c r="P230" s="57"/>
      <c r="Q230" s="77" t="str">
        <f>IFERROR(P230*100/$T$68,"")</f>
        <v/>
      </c>
      <c r="R230" s="57"/>
      <c r="S230" s="77" t="str">
        <f>IFERROR(R230*100/$U$68,"")</f>
        <v/>
      </c>
      <c r="T230" s="57"/>
      <c r="U230" s="77" t="str">
        <f>IFERROR(T230*100/$V$68,"")</f>
        <v/>
      </c>
      <c r="V230" s="57"/>
      <c r="W230" s="79" t="str">
        <f>IFERROR(V230*100/$W$68,"")</f>
        <v/>
      </c>
    </row>
    <row r="231" spans="1:29" ht="25.5" customHeight="1">
      <c r="A231" s="373" t="s">
        <v>89</v>
      </c>
      <c r="B231" s="57"/>
      <c r="C231" s="77" t="str">
        <f>IFERROR(B231*100/B230,"")</f>
        <v/>
      </c>
      <c r="D231" s="57"/>
      <c r="E231" s="77" t="str">
        <f>IFERROR(D231*100/D230,"")</f>
        <v/>
      </c>
      <c r="F231" s="57"/>
      <c r="G231" s="77" t="str">
        <f>IFERROR(F231*100/F230,"")</f>
        <v/>
      </c>
      <c r="H231" s="57"/>
      <c r="I231" s="77" t="str">
        <f>IFERROR(H231*100/H230,"")</f>
        <v/>
      </c>
      <c r="J231" s="57"/>
      <c r="K231" s="77" t="str">
        <f>IFERROR(J231*100/J230,"")</f>
        <v/>
      </c>
      <c r="L231" s="57"/>
      <c r="M231" s="77" t="str">
        <f>IFERROR(L231*100/L230,"")</f>
        <v/>
      </c>
      <c r="N231" s="78"/>
      <c r="O231" s="77" t="str">
        <f>IFERROR(N231*100/N230,"")</f>
        <v/>
      </c>
      <c r="P231" s="57"/>
      <c r="Q231" s="77" t="str">
        <f>IFERROR(P231*100/P230,"")</f>
        <v/>
      </c>
      <c r="R231" s="57"/>
      <c r="S231" s="77" t="str">
        <f>IFERROR(R231*100/R230,"")</f>
        <v/>
      </c>
      <c r="T231" s="57"/>
      <c r="U231" s="77" t="str">
        <f>IFERROR(T231*100/T230,"")</f>
        <v/>
      </c>
      <c r="V231" s="57"/>
      <c r="W231" s="79" t="str">
        <f>IFERROR(V231*100/V230,"")</f>
        <v/>
      </c>
    </row>
    <row r="232" spans="1:29">
      <c r="A232" s="373" t="s">
        <v>90</v>
      </c>
      <c r="B232" s="57"/>
      <c r="C232" s="81" t="str">
        <f>IFERROR(B232*100/(M$68),"")</f>
        <v/>
      </c>
      <c r="D232" s="57"/>
      <c r="E232" s="81" t="str">
        <f>IFERROR(D232*100/(N$68),"")</f>
        <v/>
      </c>
      <c r="F232" s="57"/>
      <c r="G232" s="81" t="str">
        <f>IFERROR(F232*100/(O$68),"")</f>
        <v/>
      </c>
      <c r="H232" s="57"/>
      <c r="I232" s="81" t="str">
        <f>IFERROR(H232*100/(P$68),"")</f>
        <v/>
      </c>
      <c r="J232" s="57"/>
      <c r="K232" s="81" t="str">
        <f>IFERROR(J232*100/(Q$68),"")</f>
        <v/>
      </c>
      <c r="L232" s="57"/>
      <c r="M232" s="81" t="str">
        <f>IFERROR(L232*100/(R$68),"")</f>
        <v/>
      </c>
      <c r="N232" s="78"/>
      <c r="O232" s="81" t="str">
        <f>IFERROR(N232*100/(S$68),"")</f>
        <v/>
      </c>
      <c r="P232" s="57"/>
      <c r="Q232" s="81" t="str">
        <f>IFERROR(P232*100/(T$68),"")</f>
        <v/>
      </c>
      <c r="R232" s="57"/>
      <c r="S232" s="81" t="str">
        <f>IFERROR(R232*100/(U$68),"")</f>
        <v/>
      </c>
      <c r="T232" s="57"/>
      <c r="U232" s="81" t="str">
        <f>IFERROR(T232*100/(V$68),"")</f>
        <v/>
      </c>
      <c r="V232" s="57"/>
      <c r="W232" s="82" t="str">
        <f>IFERROR(V232*100/(W$68),"")</f>
        <v/>
      </c>
    </row>
    <row r="233" spans="1:29" ht="39" customHeight="1">
      <c r="A233" s="373" t="s">
        <v>91</v>
      </c>
      <c r="B233" s="57"/>
      <c r="C233" s="77" t="str">
        <f>IF(B233=0,"",B233*100/B232)</f>
        <v/>
      </c>
      <c r="D233" s="57"/>
      <c r="E233" s="77" t="str">
        <f>IF(D233=0,"",D233*100/D232)</f>
        <v/>
      </c>
      <c r="F233" s="57"/>
      <c r="G233" s="77" t="str">
        <f>IF(F233=0,"",F233*100/F232)</f>
        <v/>
      </c>
      <c r="H233" s="57"/>
      <c r="I233" s="77" t="str">
        <f>IF(H233=0,"",H233*100/H232)</f>
        <v/>
      </c>
      <c r="J233" s="57"/>
      <c r="K233" s="77" t="str">
        <f>IF(J233=0,"",J233*100/J232)</f>
        <v/>
      </c>
      <c r="L233" s="57"/>
      <c r="M233" s="77" t="str">
        <f>IF(L233=0,"",L233*100/L232)</f>
        <v/>
      </c>
      <c r="N233" s="78"/>
      <c r="O233" s="77" t="str">
        <f>IF(N233=0,"",N233*100/N232)</f>
        <v/>
      </c>
      <c r="P233" s="57"/>
      <c r="Q233" s="77" t="str">
        <f>IF(P233=0,"",P233*100/P232)</f>
        <v/>
      </c>
      <c r="R233" s="57"/>
      <c r="S233" s="77" t="str">
        <f>IF(R233=0,"",R233*100/R232)</f>
        <v/>
      </c>
      <c r="T233" s="57"/>
      <c r="U233" s="77" t="str">
        <f>IF(T233=0,"",T233*100/T232)</f>
        <v/>
      </c>
      <c r="V233" s="57"/>
      <c r="W233" s="79" t="str">
        <f>IF(V233=0,"",V233*100/V232)</f>
        <v/>
      </c>
    </row>
    <row r="234" spans="1:29" ht="30.75" customHeight="1">
      <c r="A234" s="373" t="s">
        <v>335</v>
      </c>
      <c r="B234" s="57"/>
      <c r="C234" s="77" t="str">
        <f>IF(B234=0,"",B234*100/(B53+M53))</f>
        <v/>
      </c>
      <c r="D234" s="57"/>
      <c r="E234" s="77" t="str">
        <f>IF(D234=0,"",D234*100/(C53+N53))</f>
        <v/>
      </c>
      <c r="F234" s="57"/>
      <c r="G234" s="77" t="str">
        <f>IF(F234=0,"",F234*100/(D53+O53))</f>
        <v/>
      </c>
      <c r="H234" s="57"/>
      <c r="I234" s="77" t="str">
        <f>IF(H234=0,"",H234*100/(E53+P53))</f>
        <v/>
      </c>
      <c r="J234" s="57"/>
      <c r="K234" s="77" t="str">
        <f>IF(J234=0,"",J234*100/(F53+Q53))</f>
        <v/>
      </c>
      <c r="L234" s="57"/>
      <c r="M234" s="77" t="str">
        <f>IF(L234=0,"",L234*100/(G53+R53))</f>
        <v/>
      </c>
      <c r="N234" s="78"/>
      <c r="O234" s="77" t="str">
        <f>IF(N234=0,"",N234*100/(H53+S53))</f>
        <v/>
      </c>
      <c r="P234" s="57"/>
      <c r="Q234" s="77" t="str">
        <f>IF(P234=0,"",P234*100/(I53+T53))</f>
        <v/>
      </c>
      <c r="R234" s="57"/>
      <c r="S234" s="77" t="str">
        <f>IF(R234=0,"",R234*100/(J53+U53))</f>
        <v/>
      </c>
      <c r="T234" s="57"/>
      <c r="U234" s="77" t="str">
        <f>IF(T234=0,"",T234*100/(K53+V53))</f>
        <v/>
      </c>
      <c r="V234" s="57"/>
      <c r="W234" s="79" t="str">
        <f>IF(V234=0,"",V234*100/(L53+W53))</f>
        <v/>
      </c>
    </row>
    <row r="235" spans="1:29" ht="44.25" customHeight="1">
      <c r="A235" s="373" t="s">
        <v>93</v>
      </c>
      <c r="B235" s="57"/>
      <c r="C235" s="77" t="str">
        <f>IF(B235=0,"",B235*100/$M$67)</f>
        <v/>
      </c>
      <c r="D235" s="57"/>
      <c r="E235" s="77" t="str">
        <f>IF(D235=0,"",D235*100/$N$67)</f>
        <v/>
      </c>
      <c r="F235" s="57"/>
      <c r="G235" s="77" t="str">
        <f>IF(F235=0,"",F235*100/$O$67)</f>
        <v/>
      </c>
      <c r="H235" s="57"/>
      <c r="I235" s="77" t="str">
        <f>IF(H235=0,"",H235*100/$P$67)</f>
        <v/>
      </c>
      <c r="J235" s="57"/>
      <c r="K235" s="77" t="str">
        <f>IF(J235=0,"",J235*100/$Q$67)</f>
        <v/>
      </c>
      <c r="L235" s="57"/>
      <c r="M235" s="77" t="str">
        <f>IF(L235=0,"",L235*100/$R$67)</f>
        <v/>
      </c>
      <c r="N235" s="78"/>
      <c r="O235" s="77" t="str">
        <f>IF(N235=0,"",N235*100/$S$67)</f>
        <v/>
      </c>
      <c r="P235" s="57"/>
      <c r="Q235" s="77" t="str">
        <f>IF(P235=0,"",P235*100/$T$67)</f>
        <v/>
      </c>
      <c r="R235" s="57"/>
      <c r="S235" s="77" t="str">
        <f>IF(R235=0,"",R235*100/$U$67)</f>
        <v/>
      </c>
      <c r="T235" s="57"/>
      <c r="U235" s="77" t="str">
        <f>IF(T235=0,"",T235*100/$V$67)</f>
        <v/>
      </c>
      <c r="V235" s="57"/>
      <c r="W235" s="79" t="str">
        <f>IF(V235=0,"",V235*100/$W$67)</f>
        <v/>
      </c>
    </row>
    <row r="236" spans="1:29" ht="18" customHeight="1">
      <c r="A236" s="373" t="s">
        <v>94</v>
      </c>
      <c r="B236" s="57"/>
      <c r="C236" s="77" t="str">
        <f>IF(B236=0,"",B236*100/$M$67)</f>
        <v/>
      </c>
      <c r="D236" s="57"/>
      <c r="E236" s="77" t="str">
        <f>IF(D236=0,"",D236*100/$N$67)</f>
        <v/>
      </c>
      <c r="F236" s="57"/>
      <c r="G236" s="77" t="str">
        <f>IF(F236=0,"",F236*100/$O$67)</f>
        <v/>
      </c>
      <c r="H236" s="57"/>
      <c r="I236" s="77" t="str">
        <f>IF(H236=0,"",H236*100/$P$67)</f>
        <v/>
      </c>
      <c r="J236" s="57"/>
      <c r="K236" s="77" t="str">
        <f>IF(J236=0,"",J236*100/$Q$67)</f>
        <v/>
      </c>
      <c r="L236" s="57"/>
      <c r="M236" s="77" t="str">
        <f>IF(L236=0,"",L236*100/$R$67)</f>
        <v/>
      </c>
      <c r="N236" s="78"/>
      <c r="O236" s="77" t="str">
        <f>IF(N236=0,"",N236*100/$S$67)</f>
        <v/>
      </c>
      <c r="P236" s="57"/>
      <c r="Q236" s="77" t="str">
        <f>IF(P236=0,"",P236*100/$T$67)</f>
        <v/>
      </c>
      <c r="R236" s="57"/>
      <c r="S236" s="77" t="str">
        <f>IF(R236=0,"",R236*100/$U$67)</f>
        <v/>
      </c>
      <c r="T236" s="57"/>
      <c r="U236" s="77" t="str">
        <f>IF(T236=0,"",T236*100/$V$67)</f>
        <v/>
      </c>
      <c r="V236" s="57"/>
      <c r="W236" s="79" t="str">
        <f>IF(V236=0,"",V236*100/$W$67)</f>
        <v/>
      </c>
      <c r="X236" s="84"/>
      <c r="Y236" s="84"/>
      <c r="Z236" s="84"/>
      <c r="AA236" s="84"/>
      <c r="AB236" s="84"/>
    </row>
    <row r="237" spans="1:29" ht="28.5" customHeight="1">
      <c r="A237" s="357" t="s">
        <v>329</v>
      </c>
      <c r="B237" s="57"/>
      <c r="C237" s="61" t="str">
        <f>IFERROR(B237*100/(B11+M11),"")</f>
        <v/>
      </c>
      <c r="D237" s="57"/>
      <c r="E237" s="61" t="str">
        <f>IFERROR(D237*100/(C11+N11),"")</f>
        <v/>
      </c>
      <c r="F237" s="57"/>
      <c r="G237" s="61" t="str">
        <f>IFERROR(F237*100/(D11+O11),"")</f>
        <v/>
      </c>
      <c r="H237" s="57"/>
      <c r="I237" s="61" t="str">
        <f>IFERROR(H237*100/(E11+P11),"")</f>
        <v/>
      </c>
      <c r="J237" s="57"/>
      <c r="K237" s="61" t="str">
        <f>IFERROR(J237*100/(F11+Q11),"")</f>
        <v/>
      </c>
      <c r="L237" s="57"/>
      <c r="M237" s="61" t="str">
        <f>IFERROR(L237*100/(G11+R11),"")</f>
        <v/>
      </c>
      <c r="N237" s="57"/>
      <c r="O237" s="61" t="str">
        <f>IFERROR(N237*100/(H11+S11),"")</f>
        <v/>
      </c>
      <c r="P237" s="57"/>
      <c r="Q237" s="61" t="str">
        <f>IFERROR(P237*100/(I11+T11),"")</f>
        <v/>
      </c>
      <c r="R237" s="57"/>
      <c r="S237" s="61" t="str">
        <f>IFERROR(R237*100/(J11+U11),"")</f>
        <v/>
      </c>
      <c r="T237" s="57"/>
      <c r="U237" s="61" t="str">
        <f>IFERROR(T237*100/(K11+V11),"")</f>
        <v/>
      </c>
      <c r="V237" s="57"/>
      <c r="W237" s="83" t="str">
        <f>IFERROR(V237*100/(L11+W11),"")</f>
        <v/>
      </c>
      <c r="X237" s="84"/>
      <c r="Y237" s="84"/>
      <c r="Z237" s="84"/>
      <c r="AA237" s="84"/>
      <c r="AB237" s="84"/>
      <c r="AC237" s="84"/>
    </row>
    <row r="238" spans="1:29" ht="28.5" customHeight="1">
      <c r="A238" s="357" t="s">
        <v>330</v>
      </c>
      <c r="B238" s="57"/>
      <c r="C238" s="61" t="str">
        <f>(IFERROR(B238*100/(B53+M53),""))</f>
        <v/>
      </c>
      <c r="D238" s="57"/>
      <c r="E238" s="61" t="str">
        <f>(IFERROR(D238*100/(C53+N53),""))</f>
        <v/>
      </c>
      <c r="F238" s="57"/>
      <c r="G238" s="61" t="str">
        <f>(IFERROR(F238*100/(D53+O53),""))</f>
        <v/>
      </c>
      <c r="H238" s="57"/>
      <c r="I238" s="61" t="str">
        <f>(IFERROR(H238*100/(E53+P53),""))</f>
        <v/>
      </c>
      <c r="J238" s="57"/>
      <c r="K238" s="61" t="str">
        <f>(IFERROR(J238*100/(F53+Q53),""))</f>
        <v/>
      </c>
      <c r="L238" s="57"/>
      <c r="M238" s="61" t="str">
        <f>(IFERROR(L238*100/(G53+R53),""))</f>
        <v/>
      </c>
      <c r="N238" s="57"/>
      <c r="O238" s="61" t="str">
        <f>(IFERROR(N238*100/(H53+S53),""))</f>
        <v/>
      </c>
      <c r="P238" s="57"/>
      <c r="Q238" s="61" t="str">
        <f>(IFERROR(P238*100/(I53+T53),""))</f>
        <v/>
      </c>
      <c r="R238" s="57"/>
      <c r="S238" s="61" t="str">
        <f>(IFERROR(R238*100/(J53+U53),""))</f>
        <v/>
      </c>
      <c r="T238" s="57"/>
      <c r="U238" s="61" t="str">
        <f>(IFERROR(T238*100/(K53+V53),""))</f>
        <v/>
      </c>
      <c r="V238" s="57"/>
      <c r="W238" s="83" t="str">
        <f>(IFERROR(V238*100/(L53+W53),""))</f>
        <v/>
      </c>
      <c r="X238" s="84"/>
      <c r="Y238" s="84"/>
      <c r="Z238" s="84"/>
      <c r="AA238" s="84"/>
      <c r="AB238" s="84"/>
      <c r="AC238" s="84"/>
    </row>
    <row r="239" spans="1:29">
      <c r="A239" s="365" t="s">
        <v>97</v>
      </c>
      <c r="B239" s="62"/>
      <c r="C239" s="62"/>
      <c r="D239" s="62"/>
      <c r="E239" s="62"/>
      <c r="F239" s="62"/>
      <c r="G239" s="62"/>
      <c r="H239" s="62"/>
      <c r="I239" s="62"/>
      <c r="J239" s="62"/>
      <c r="K239" s="62"/>
      <c r="L239" s="62"/>
      <c r="M239" s="62"/>
      <c r="N239" s="62"/>
      <c r="O239" s="62"/>
      <c r="P239" s="62"/>
      <c r="Q239" s="62"/>
      <c r="R239" s="62"/>
      <c r="S239" s="62"/>
      <c r="T239" s="62"/>
      <c r="U239" s="62"/>
      <c r="V239" s="62"/>
      <c r="W239" s="85"/>
      <c r="X239" s="84"/>
      <c r="Y239" s="84"/>
      <c r="Z239" s="84"/>
      <c r="AA239" s="84"/>
      <c r="AB239" s="84"/>
      <c r="AC239" s="84"/>
    </row>
    <row r="240" spans="1:29">
      <c r="A240" s="770" t="s">
        <v>328</v>
      </c>
      <c r="B240" s="770"/>
      <c r="C240" s="770"/>
      <c r="D240" s="770"/>
      <c r="E240" s="770"/>
      <c r="F240" s="770"/>
      <c r="G240" s="770"/>
      <c r="H240" s="770"/>
      <c r="I240" s="770"/>
      <c r="J240" s="770"/>
      <c r="K240" s="770"/>
      <c r="L240" s="770"/>
      <c r="M240" s="770"/>
      <c r="N240" s="770"/>
      <c r="O240" s="770"/>
      <c r="P240" s="770"/>
      <c r="Q240" s="770"/>
      <c r="R240" s="770"/>
      <c r="S240" s="770"/>
      <c r="T240" s="770"/>
      <c r="U240" s="770"/>
      <c r="V240" s="770"/>
      <c r="W240" s="770"/>
      <c r="X240" s="770"/>
      <c r="Y240" s="770"/>
      <c r="Z240" s="84"/>
      <c r="AA240" s="84"/>
    </row>
    <row r="241" spans="1:29" ht="29.25" customHeight="1">
      <c r="A241" s="785" t="s">
        <v>98</v>
      </c>
      <c r="B241" s="785"/>
      <c r="C241" s="785"/>
      <c r="D241" s="785"/>
      <c r="E241" s="785"/>
      <c r="F241" s="785"/>
      <c r="G241" s="785"/>
      <c r="H241" s="785"/>
      <c r="I241" s="785"/>
      <c r="J241" s="785"/>
      <c r="K241" s="785"/>
      <c r="L241" s="785"/>
      <c r="M241" s="785"/>
      <c r="N241" s="785"/>
      <c r="O241" s="785"/>
      <c r="P241" s="785"/>
      <c r="Q241" s="785"/>
      <c r="R241" s="785"/>
      <c r="S241" s="785"/>
      <c r="T241" s="785"/>
      <c r="U241" s="785"/>
      <c r="V241" s="785"/>
      <c r="W241" s="785"/>
      <c r="X241" s="785"/>
      <c r="Y241" s="785"/>
    </row>
    <row r="242" spans="1:29">
      <c r="A242" s="51" t="s">
        <v>70</v>
      </c>
      <c r="B242" s="305"/>
      <c r="C242" s="305"/>
      <c r="D242" s="305"/>
      <c r="E242" s="305"/>
      <c r="F242" s="305"/>
      <c r="G242" s="305"/>
      <c r="J242" s="305"/>
      <c r="K242" s="305"/>
      <c r="L242" s="305"/>
    </row>
    <row r="243" spans="1:29">
      <c r="A243" s="51"/>
      <c r="B243" s="305"/>
      <c r="C243" s="305"/>
      <c r="D243" s="305"/>
      <c r="E243" s="305"/>
      <c r="F243" s="305"/>
      <c r="G243" s="305"/>
      <c r="J243" s="305"/>
      <c r="K243" s="305"/>
      <c r="L243" s="305"/>
    </row>
    <row r="244" spans="1:29" ht="15" customHeight="1">
      <c r="A244" s="51"/>
      <c r="B244" s="305"/>
      <c r="C244" s="305"/>
      <c r="D244" s="305"/>
      <c r="E244" s="305"/>
      <c r="F244" s="305"/>
      <c r="G244" s="305"/>
      <c r="J244" s="305"/>
      <c r="K244" s="305"/>
      <c r="L244" s="305"/>
    </row>
    <row r="245" spans="1:29">
      <c r="A245" s="801" t="s">
        <v>99</v>
      </c>
      <c r="B245" s="802"/>
      <c r="C245" s="802"/>
      <c r="D245" s="802"/>
      <c r="E245" s="802"/>
      <c r="F245" s="802"/>
      <c r="G245" s="802"/>
      <c r="H245" s="802"/>
      <c r="I245" s="802"/>
      <c r="J245" s="802"/>
      <c r="K245" s="802"/>
      <c r="L245" s="802"/>
      <c r="M245" s="802"/>
      <c r="N245" s="802"/>
      <c r="O245" s="802"/>
      <c r="P245" s="802"/>
      <c r="Q245" s="802"/>
      <c r="R245" s="802"/>
      <c r="S245" s="802"/>
      <c r="T245" s="802"/>
      <c r="U245" s="802"/>
      <c r="V245" s="802"/>
      <c r="W245" s="803"/>
    </row>
    <row r="246" spans="1:29">
      <c r="A246" s="786" t="s">
        <v>58</v>
      </c>
      <c r="B246" s="788">
        <v>2006</v>
      </c>
      <c r="C246" s="789"/>
      <c r="D246" s="788">
        <v>2007</v>
      </c>
      <c r="E246" s="789"/>
      <c r="F246" s="788">
        <v>2008</v>
      </c>
      <c r="G246" s="789"/>
      <c r="H246" s="788">
        <v>2009</v>
      </c>
      <c r="I246" s="789"/>
      <c r="J246" s="788">
        <v>2010</v>
      </c>
      <c r="K246" s="789"/>
      <c r="L246" s="788">
        <v>2011</v>
      </c>
      <c r="M246" s="789"/>
      <c r="N246" s="792">
        <v>2012</v>
      </c>
      <c r="O246" s="794"/>
      <c r="P246" s="794"/>
      <c r="Q246" s="793"/>
      <c r="R246" s="788">
        <v>2013</v>
      </c>
      <c r="S246" s="789"/>
      <c r="T246" s="788">
        <v>2014</v>
      </c>
      <c r="U246" s="789"/>
      <c r="V246" s="788">
        <v>2015</v>
      </c>
      <c r="W246" s="789"/>
    </row>
    <row r="247" spans="1:29">
      <c r="A247" s="787"/>
      <c r="B247" s="716"/>
      <c r="C247" s="717"/>
      <c r="D247" s="716"/>
      <c r="E247" s="717"/>
      <c r="F247" s="716"/>
      <c r="G247" s="717"/>
      <c r="H247" s="716"/>
      <c r="I247" s="717"/>
      <c r="J247" s="790"/>
      <c r="K247" s="791"/>
      <c r="L247" s="790"/>
      <c r="M247" s="791"/>
      <c r="N247" s="792" t="s">
        <v>0</v>
      </c>
      <c r="O247" s="793"/>
      <c r="P247" s="792" t="s">
        <v>8</v>
      </c>
      <c r="Q247" s="793"/>
      <c r="R247" s="716"/>
      <c r="S247" s="717"/>
      <c r="T247" s="716"/>
      <c r="U247" s="717"/>
      <c r="V247" s="716"/>
      <c r="W247" s="717"/>
    </row>
    <row r="248" spans="1:29">
      <c r="A248" s="787"/>
      <c r="B248" s="295" t="s">
        <v>81</v>
      </c>
      <c r="C248" s="86" t="s">
        <v>60</v>
      </c>
      <c r="D248" s="295" t="s">
        <v>81</v>
      </c>
      <c r="E248" s="86" t="s">
        <v>60</v>
      </c>
      <c r="F248" s="295" t="s">
        <v>81</v>
      </c>
      <c r="G248" s="86" t="s">
        <v>60</v>
      </c>
      <c r="H248" s="295" t="s">
        <v>81</v>
      </c>
      <c r="I248" s="86" t="s">
        <v>60</v>
      </c>
      <c r="J248" s="295" t="s">
        <v>81</v>
      </c>
      <c r="K248" s="86" t="s">
        <v>60</v>
      </c>
      <c r="L248" s="295" t="s">
        <v>81</v>
      </c>
      <c r="M248" s="86" t="s">
        <v>60</v>
      </c>
      <c r="N248" s="295" t="s">
        <v>81</v>
      </c>
      <c r="O248" s="86" t="s">
        <v>60</v>
      </c>
      <c r="P248" s="295" t="s">
        <v>81</v>
      </c>
      <c r="Q248" s="86" t="s">
        <v>60</v>
      </c>
      <c r="R248" s="295" t="s">
        <v>81</v>
      </c>
      <c r="S248" s="86" t="s">
        <v>60</v>
      </c>
      <c r="T248" s="295" t="s">
        <v>81</v>
      </c>
      <c r="U248" s="86" t="s">
        <v>60</v>
      </c>
      <c r="V248" s="295" t="s">
        <v>81</v>
      </c>
      <c r="W248" s="86" t="s">
        <v>60</v>
      </c>
    </row>
    <row r="249" spans="1:29" ht="31.5" customHeight="1">
      <c r="A249" s="385" t="s">
        <v>100</v>
      </c>
      <c r="B249" s="87"/>
      <c r="C249" s="88" t="str">
        <f>IF(B249=0,"",B249*100/M11)</f>
        <v/>
      </c>
      <c r="D249" s="89"/>
      <c r="E249" s="88" t="str">
        <f>IF(D249=0,"",D249*100/N11)</f>
        <v/>
      </c>
      <c r="F249" s="89"/>
      <c r="G249" s="88" t="str">
        <f>IF(F249=0,"",F249*100/O11)</f>
        <v/>
      </c>
      <c r="H249" s="89"/>
      <c r="I249" s="88" t="str">
        <f>IF(H249=0,"",H249*100/P11)</f>
        <v/>
      </c>
      <c r="J249" s="89"/>
      <c r="K249" s="88" t="str">
        <f>IF(J249=0,"",J249*100/Q11)</f>
        <v/>
      </c>
      <c r="L249" s="89"/>
      <c r="M249" s="88" t="str">
        <f>IF(L249=0,"",L249*100/R11)</f>
        <v/>
      </c>
      <c r="N249" s="90"/>
      <c r="O249" s="88" t="str">
        <f>IF(N249=0,"",N249*100/S11)</f>
        <v/>
      </c>
      <c r="P249" s="89"/>
      <c r="Q249" s="88" t="str">
        <f>IF(P249=0,"",P249*100/T11)</f>
        <v/>
      </c>
      <c r="R249" s="89"/>
      <c r="S249" s="88" t="str">
        <f>IF(R249=0,"",R249*100/U11)</f>
        <v/>
      </c>
      <c r="T249" s="89"/>
      <c r="U249" s="88" t="str">
        <f>IF(T249=0,"",T249*100/V11)</f>
        <v/>
      </c>
      <c r="V249" s="89"/>
      <c r="W249" s="91" t="str">
        <f>IF(V249=0,"",V249*100/W11)</f>
        <v/>
      </c>
      <c r="X249" s="311"/>
      <c r="Y249" s="311"/>
      <c r="Z249" s="311"/>
      <c r="AA249" s="311"/>
      <c r="AB249" s="311"/>
      <c r="AC249" s="311"/>
    </row>
    <row r="250" spans="1:29" ht="21" customHeight="1">
      <c r="A250" s="388" t="s">
        <v>101</v>
      </c>
      <c r="B250" s="92"/>
      <c r="C250" s="60"/>
      <c r="D250" s="60"/>
      <c r="E250" s="60"/>
      <c r="F250" s="60"/>
      <c r="G250" s="60"/>
      <c r="H250" s="60"/>
      <c r="I250" s="60"/>
      <c r="J250" s="60"/>
      <c r="K250" s="60"/>
      <c r="L250" s="60"/>
      <c r="M250" s="60"/>
      <c r="N250" s="60"/>
      <c r="O250" s="60"/>
      <c r="P250" s="60"/>
      <c r="Q250" s="60"/>
      <c r="R250" s="60"/>
      <c r="S250" s="60"/>
      <c r="T250" s="60"/>
      <c r="U250" s="60"/>
      <c r="V250" s="60"/>
      <c r="W250" s="93"/>
      <c r="X250" s="311"/>
      <c r="Y250" s="311"/>
      <c r="Z250" s="311"/>
      <c r="AA250" s="311"/>
      <c r="AB250" s="311"/>
      <c r="AC250" s="311"/>
    </row>
    <row r="251" spans="1:29" ht="19.5" customHeight="1">
      <c r="A251" s="357" t="s">
        <v>102</v>
      </c>
      <c r="B251" s="92"/>
      <c r="C251" s="58" t="str">
        <f>IF(B251=0,"",B251*100/B250)</f>
        <v/>
      </c>
      <c r="D251" s="94"/>
      <c r="E251" s="58" t="str">
        <f>IF(D251=0,"",D251*100/D250)</f>
        <v/>
      </c>
      <c r="F251" s="94"/>
      <c r="G251" s="58" t="str">
        <f>IF(F251=0,"",F251*100/F250)</f>
        <v/>
      </c>
      <c r="H251" s="94"/>
      <c r="I251" s="58" t="str">
        <f>IF(H251=0,"",H251*100/H250)</f>
        <v/>
      </c>
      <c r="J251" s="94"/>
      <c r="K251" s="58" t="str">
        <f>IF(J251=0,"",J251*100/J250)</f>
        <v/>
      </c>
      <c r="L251" s="94"/>
      <c r="M251" s="58" t="str">
        <f>IF(L251=0,"",L251*100/L250)</f>
        <v/>
      </c>
      <c r="N251" s="60"/>
      <c r="O251" s="58" t="str">
        <f>IF(N251=0,"",N251*100/N250)</f>
        <v/>
      </c>
      <c r="P251" s="94"/>
      <c r="Q251" s="58" t="str">
        <f>IF(P251=0,"",P251*100/P250)</f>
        <v/>
      </c>
      <c r="R251" s="94"/>
      <c r="S251" s="58" t="str">
        <f>IF(R251=0,"",R251*100/R250)</f>
        <v/>
      </c>
      <c r="T251" s="94"/>
      <c r="U251" s="58" t="str">
        <f>IF(T251=0,"",T251*100/T250)</f>
        <v/>
      </c>
      <c r="V251" s="94"/>
      <c r="W251" s="59" t="str">
        <f>IF(V251=0,"",V251*100/V250)</f>
        <v/>
      </c>
      <c r="X251" s="311"/>
      <c r="Y251" s="311"/>
      <c r="Z251" s="311"/>
      <c r="AA251" s="311"/>
      <c r="AB251" s="311"/>
      <c r="AC251" s="311"/>
    </row>
    <row r="252" spans="1:29" ht="30" customHeight="1">
      <c r="A252" s="373" t="s">
        <v>103</v>
      </c>
      <c r="B252" s="92"/>
      <c r="C252" s="58" t="str">
        <f>IF(B252=0,"",B252*100/B251)</f>
        <v/>
      </c>
      <c r="D252" s="94"/>
      <c r="E252" s="58" t="str">
        <f>IF(D252=0,"",D252*100/D251)</f>
        <v/>
      </c>
      <c r="F252" s="94"/>
      <c r="G252" s="58" t="str">
        <f>IF(F252=0,"",F252*100/F251)</f>
        <v/>
      </c>
      <c r="H252" s="94"/>
      <c r="I252" s="58" t="str">
        <f>IF(H252=0,"",H252*100/H251)</f>
        <v/>
      </c>
      <c r="J252" s="94"/>
      <c r="K252" s="58" t="str">
        <f>IF(J252=0,"",J252*100/J251)</f>
        <v/>
      </c>
      <c r="L252" s="94"/>
      <c r="M252" s="58" t="str">
        <f>IF(L252=0,"",L252*100/L251)</f>
        <v/>
      </c>
      <c r="N252" s="60"/>
      <c r="O252" s="58" t="str">
        <f>IF(N252=0,"",N252*100/N251)</f>
        <v/>
      </c>
      <c r="P252" s="94"/>
      <c r="Q252" s="58" t="str">
        <f>IF(P252=0,"",P252*100/P251)</f>
        <v/>
      </c>
      <c r="R252" s="94"/>
      <c r="S252" s="58" t="str">
        <f>IF(R252=0,"",R252*100/R251)</f>
        <v/>
      </c>
      <c r="T252" s="94"/>
      <c r="U252" s="58" t="str">
        <f>IF(T252=0,"",T252*100/T251)</f>
        <v/>
      </c>
      <c r="V252" s="94"/>
      <c r="W252" s="59" t="str">
        <f>IF(V252=0,"",V252*100/V251)</f>
        <v/>
      </c>
      <c r="X252" s="311"/>
      <c r="Y252" s="311"/>
      <c r="Z252" s="311"/>
      <c r="AA252" s="311"/>
      <c r="AB252" s="311"/>
      <c r="AC252" s="311"/>
    </row>
    <row r="253" spans="1:29" ht="32.25" customHeight="1">
      <c r="A253" s="373" t="s">
        <v>104</v>
      </c>
      <c r="B253" s="92"/>
      <c r="C253" s="58" t="str">
        <f>IF(B253=0,"",B253*100/B251)</f>
        <v/>
      </c>
      <c r="D253" s="94"/>
      <c r="E253" s="58" t="str">
        <f>IF(D253=0,"",D253*100/D251)</f>
        <v/>
      </c>
      <c r="F253" s="94"/>
      <c r="G253" s="58" t="str">
        <f>IF(F253=0,"",F253*100/F251)</f>
        <v/>
      </c>
      <c r="H253" s="94"/>
      <c r="I253" s="58" t="str">
        <f>IF(H253=0,"",H253*100/H251)</f>
        <v/>
      </c>
      <c r="J253" s="94"/>
      <c r="K253" s="58" t="str">
        <f>IF(J253=0,"",J253*100/J251)</f>
        <v/>
      </c>
      <c r="L253" s="94"/>
      <c r="M253" s="58" t="str">
        <f>IF(L253=0,"",L253*100/L251)</f>
        <v/>
      </c>
      <c r="N253" s="60"/>
      <c r="O253" s="58" t="str">
        <f>IF(N253=0,"",N253*100/N251)</f>
        <v/>
      </c>
      <c r="P253" s="94"/>
      <c r="Q253" s="58" t="str">
        <f>IF(P253=0,"",P253*100/P251)</f>
        <v/>
      </c>
      <c r="R253" s="94"/>
      <c r="S253" s="58" t="str">
        <f>IF(R253=0,"",R253*100/R251)</f>
        <v/>
      </c>
      <c r="T253" s="94"/>
      <c r="U253" s="58" t="str">
        <f>IF(T253=0,"",T253*100/T251)</f>
        <v/>
      </c>
      <c r="V253" s="94"/>
      <c r="W253" s="59" t="str">
        <f>IF(V253=0,"",V253*100/V251)</f>
        <v/>
      </c>
      <c r="X253" s="311"/>
      <c r="Y253" s="311"/>
      <c r="Z253" s="311"/>
      <c r="AA253" s="311"/>
      <c r="AB253" s="311"/>
      <c r="AC253" s="311"/>
    </row>
    <row r="254" spans="1:29" ht="33" customHeight="1">
      <c r="A254" s="357" t="s">
        <v>105</v>
      </c>
      <c r="B254" s="92"/>
      <c r="C254" s="58" t="str">
        <f>IF(B254=0,"",B254*100/B11)</f>
        <v/>
      </c>
      <c r="D254" s="94"/>
      <c r="E254" s="58" t="str">
        <f>IF(D254=0,"",D254*100/C11)</f>
        <v/>
      </c>
      <c r="F254" s="94"/>
      <c r="G254" s="58" t="str">
        <f>IF(F254=0,"",F254*100/D11)</f>
        <v/>
      </c>
      <c r="H254" s="94"/>
      <c r="I254" s="58" t="str">
        <f>IF(H254=0,"",H254*100/E11)</f>
        <v/>
      </c>
      <c r="J254" s="94"/>
      <c r="K254" s="58" t="str">
        <f>IF(J254=0,"",J254*100/F11)</f>
        <v/>
      </c>
      <c r="L254" s="94"/>
      <c r="M254" s="58" t="str">
        <f>IF(L254=0,"",L254*100/G11)</f>
        <v/>
      </c>
      <c r="N254" s="60"/>
      <c r="O254" s="58" t="str">
        <f>IF(N254=0,"",N254*100/H11)</f>
        <v/>
      </c>
      <c r="P254" s="94"/>
      <c r="Q254" s="58" t="str">
        <f>IF(P254=0,"",P254*100/I11)</f>
        <v/>
      </c>
      <c r="R254" s="94"/>
      <c r="S254" s="58" t="str">
        <f>IF(R254=0,"",R254*100/J11)</f>
        <v/>
      </c>
      <c r="T254" s="94"/>
      <c r="U254" s="58" t="str">
        <f>IF(T254=0,"",T254*100/K11)</f>
        <v/>
      </c>
      <c r="V254" s="94"/>
      <c r="W254" s="59" t="str">
        <f>IF(V254=0,"",V254*100/L11)</f>
        <v/>
      </c>
      <c r="X254" s="311"/>
      <c r="Y254" s="311"/>
      <c r="Z254" s="311"/>
      <c r="AA254" s="311"/>
      <c r="AB254" s="311"/>
      <c r="AC254" s="311"/>
    </row>
    <row r="255" spans="1:29" ht="23.25" customHeight="1">
      <c r="A255" s="357" t="s">
        <v>106</v>
      </c>
      <c r="B255" s="92"/>
      <c r="C255" s="60"/>
      <c r="D255" s="60"/>
      <c r="E255" s="60"/>
      <c r="F255" s="60"/>
      <c r="G255" s="60"/>
      <c r="H255" s="60"/>
      <c r="I255" s="60"/>
      <c r="J255" s="60"/>
      <c r="K255" s="60"/>
      <c r="L255" s="60"/>
      <c r="M255" s="60"/>
      <c r="N255" s="60"/>
      <c r="O255" s="60"/>
      <c r="P255" s="60"/>
      <c r="Q255" s="60"/>
      <c r="R255" s="60"/>
      <c r="T255" s="60"/>
      <c r="V255" s="60"/>
      <c r="W255" s="93"/>
      <c r="X255" s="311"/>
      <c r="Y255" s="311"/>
      <c r="Z255" s="311"/>
      <c r="AA255" s="311"/>
      <c r="AB255" s="311"/>
      <c r="AC255" s="311"/>
    </row>
    <row r="256" spans="1:29" ht="23.25" customHeight="1">
      <c r="A256" s="357" t="s">
        <v>107</v>
      </c>
      <c r="B256" s="92"/>
      <c r="C256" s="58" t="str">
        <f>IF(B256=0,"",B256*100/B255)</f>
        <v/>
      </c>
      <c r="D256" s="94"/>
      <c r="E256" s="58" t="str">
        <f>IF(D256=0,"",D256*100/D255)</f>
        <v/>
      </c>
      <c r="F256" s="94"/>
      <c r="G256" s="58" t="str">
        <f>IF(F256=0,"",F256*100/F255)</f>
        <v/>
      </c>
      <c r="H256" s="94"/>
      <c r="I256" s="58" t="str">
        <f>IF(H256=0,"",H256*100/H255)</f>
        <v/>
      </c>
      <c r="J256" s="94"/>
      <c r="K256" s="58" t="str">
        <f>IF(J256=0,"",J256*100/J255)</f>
        <v/>
      </c>
      <c r="L256" s="94"/>
      <c r="M256" s="58" t="str">
        <f>IF(L256=0,"",L256*100/L255)</f>
        <v/>
      </c>
      <c r="N256" s="60"/>
      <c r="O256" s="58" t="str">
        <f>IF(N256=0,"",N256*100/N255)</f>
        <v/>
      </c>
      <c r="P256" s="94"/>
      <c r="Q256" s="58" t="str">
        <f>IF(P256=0,"",P256*100/P255)</f>
        <v/>
      </c>
      <c r="R256" s="94"/>
      <c r="S256" s="58" t="str">
        <f>IF(R256=0,"",R256*100/R255)</f>
        <v/>
      </c>
      <c r="T256" s="94"/>
      <c r="U256" s="58" t="str">
        <f>IF(T256=0,"",T256*100/T255)</f>
        <v/>
      </c>
      <c r="V256" s="94"/>
      <c r="W256" s="59" t="str">
        <f>IF(V256=0,"",V256*100/V255)</f>
        <v/>
      </c>
      <c r="X256" s="311"/>
      <c r="Y256" s="311"/>
      <c r="Z256" s="311"/>
      <c r="AA256" s="311"/>
      <c r="AB256" s="311"/>
      <c r="AC256" s="311"/>
    </row>
    <row r="257" spans="1:29" ht="32.25" customHeight="1">
      <c r="A257" s="373" t="s">
        <v>108</v>
      </c>
      <c r="B257" s="92"/>
      <c r="C257" s="58" t="str">
        <f>IF(B257=0,"",B257*100/B256)</f>
        <v/>
      </c>
      <c r="D257" s="94"/>
      <c r="E257" s="58" t="str">
        <f>IF(D257=0,"",D257*100/D256)</f>
        <v/>
      </c>
      <c r="F257" s="94"/>
      <c r="G257" s="58" t="str">
        <f>IF(F257=0,"",F257*100/F256)</f>
        <v/>
      </c>
      <c r="H257" s="94"/>
      <c r="I257" s="58" t="str">
        <f>IF(H257=0,"",H257*100/H256)</f>
        <v/>
      </c>
      <c r="J257" s="94"/>
      <c r="K257" s="58" t="str">
        <f>IF(J257=0,"",J257*100/J256)</f>
        <v/>
      </c>
      <c r="L257" s="94"/>
      <c r="M257" s="58" t="str">
        <f>IF(L257=0,"",L257*100/L256)</f>
        <v/>
      </c>
      <c r="N257" s="60"/>
      <c r="O257" s="58" t="str">
        <f>IF(N257=0,"",N257*100/N256)</f>
        <v/>
      </c>
      <c r="P257" s="94"/>
      <c r="Q257" s="58" t="str">
        <f>IF(P257=0,"",P257*100/P256)</f>
        <v/>
      </c>
      <c r="R257" s="94"/>
      <c r="S257" s="58" t="str">
        <f>IF(R257=0,"",R257*100/R256)</f>
        <v/>
      </c>
      <c r="T257" s="94"/>
      <c r="U257" s="58" t="str">
        <f>IF(T257=0,"",T257*100/T256)</f>
        <v/>
      </c>
      <c r="V257" s="94"/>
      <c r="W257" s="59" t="str">
        <f>IF(V257=0,"",V257*100/V256)</f>
        <v/>
      </c>
      <c r="X257" s="311"/>
      <c r="Y257" s="311"/>
      <c r="Z257" s="311"/>
      <c r="AA257" s="311"/>
      <c r="AB257" s="311"/>
      <c r="AC257" s="311"/>
    </row>
    <row r="258" spans="1:29" ht="33" customHeight="1">
      <c r="A258" s="373" t="s">
        <v>109</v>
      </c>
      <c r="B258" s="92"/>
      <c r="C258" s="58" t="str">
        <f>IF(B258=0,"",B258*100/B256)</f>
        <v/>
      </c>
      <c r="D258" s="94"/>
      <c r="E258" s="58" t="str">
        <f>IF(D258=0,"",D258*100/D256)</f>
        <v/>
      </c>
      <c r="F258" s="94"/>
      <c r="G258" s="58" t="str">
        <f>IF(F258=0,"",F258*100/F256)</f>
        <v/>
      </c>
      <c r="H258" s="94"/>
      <c r="I258" s="58" t="str">
        <f>IF(H258=0,"",H258*100/H256)</f>
        <v/>
      </c>
      <c r="J258" s="94"/>
      <c r="K258" s="58" t="str">
        <f>IF(J258=0,"",J258*100/J256)</f>
        <v/>
      </c>
      <c r="L258" s="94"/>
      <c r="M258" s="58" t="str">
        <f>IF(L258=0,"",L258*100/L256)</f>
        <v/>
      </c>
      <c r="N258" s="60"/>
      <c r="O258" s="58" t="str">
        <f>IF(N258=0,"",N258*100/N256)</f>
        <v/>
      </c>
      <c r="P258" s="94"/>
      <c r="Q258" s="58" t="str">
        <f>IF(P258=0,"",P258*100/P256)</f>
        <v/>
      </c>
      <c r="R258" s="94"/>
      <c r="S258" s="58" t="str">
        <f>IF(R258=0,"",R258*100/R256)</f>
        <v/>
      </c>
      <c r="T258" s="94"/>
      <c r="U258" s="58" t="str">
        <f>IF(T258=0,"",T258*100/T256)</f>
        <v/>
      </c>
      <c r="V258" s="94"/>
      <c r="W258" s="59" t="str">
        <f>IF(V258=0,"",V258*100/V256)</f>
        <v/>
      </c>
      <c r="X258" s="311"/>
      <c r="Y258" s="311"/>
      <c r="Z258" s="311"/>
      <c r="AA258" s="311"/>
      <c r="AB258" s="311"/>
      <c r="AC258" s="311"/>
    </row>
    <row r="259" spans="1:29" ht="33.75" customHeight="1">
      <c r="A259" s="373" t="s">
        <v>307</v>
      </c>
      <c r="B259" s="795"/>
      <c r="C259" s="796"/>
      <c r="D259" s="796"/>
      <c r="E259" s="796"/>
      <c r="F259" s="796"/>
      <c r="G259" s="796"/>
      <c r="H259" s="796"/>
      <c r="I259" s="796"/>
      <c r="J259" s="796"/>
      <c r="K259" s="797"/>
      <c r="L259" s="94"/>
      <c r="M259" s="58" t="str">
        <f>IFERROR(L259*100/R11,"")</f>
        <v/>
      </c>
      <c r="N259" s="60"/>
      <c r="O259" s="58" t="str">
        <f>IFERROR(N259*100/S11,"")</f>
        <v/>
      </c>
      <c r="P259" s="94"/>
      <c r="Q259" s="58" t="str">
        <f>IFERROR(P259*100/T11,"")</f>
        <v/>
      </c>
      <c r="R259" s="94"/>
      <c r="S259" s="58" t="str">
        <f>IFERROR(R259*100/U11,"")</f>
        <v/>
      </c>
      <c r="T259" s="94"/>
      <c r="U259" s="58" t="str">
        <f>IFERROR(T259*100/V11,"")</f>
        <v/>
      </c>
      <c r="V259" s="94"/>
      <c r="W259" s="59" t="str">
        <f>IFERROR(V259*100/W11,"")</f>
        <v/>
      </c>
      <c r="X259" s="311"/>
      <c r="Y259" s="311"/>
      <c r="Z259" s="311"/>
      <c r="AA259" s="311"/>
      <c r="AB259" s="311"/>
      <c r="AC259" s="311"/>
    </row>
    <row r="260" spans="1:29" ht="34.5" customHeight="1">
      <c r="A260" s="354" t="s">
        <v>308</v>
      </c>
      <c r="B260" s="798"/>
      <c r="C260" s="799"/>
      <c r="D260" s="799"/>
      <c r="E260" s="799"/>
      <c r="F260" s="799"/>
      <c r="G260" s="799"/>
      <c r="H260" s="799"/>
      <c r="I260" s="799"/>
      <c r="J260" s="799"/>
      <c r="K260" s="800"/>
      <c r="L260" s="94"/>
      <c r="M260" s="58" t="str">
        <f>IFERROR(L260*100/R11,"")</f>
        <v/>
      </c>
      <c r="N260" s="60"/>
      <c r="O260" s="58" t="str">
        <f>IFERROR(N260*100/S11,"")</f>
        <v/>
      </c>
      <c r="P260" s="94"/>
      <c r="Q260" s="58" t="str">
        <f>IFERROR(P260*100/T11,"")</f>
        <v/>
      </c>
      <c r="R260" s="94"/>
      <c r="S260" s="58" t="str">
        <f>IFERROR(R260*100/U11,"")</f>
        <v/>
      </c>
      <c r="T260" s="94"/>
      <c r="U260" s="58" t="str">
        <f>IFERROR(T260*100/V11,"")</f>
        <v/>
      </c>
      <c r="V260" s="94"/>
      <c r="W260" s="59" t="str">
        <f>IFERROR(V260*100/W11,"")</f>
        <v/>
      </c>
      <c r="X260" s="311"/>
      <c r="Y260" s="311"/>
      <c r="Z260" s="312"/>
      <c r="AA260" s="311"/>
      <c r="AB260" s="311"/>
      <c r="AC260" s="311"/>
    </row>
    <row r="261" spans="1:29" ht="46.5" customHeight="1">
      <c r="A261" s="354" t="s">
        <v>372</v>
      </c>
      <c r="B261" s="92"/>
      <c r="C261" s="58" t="str">
        <f>IF(B261=0,"",B261*100/(B11+M11))</f>
        <v/>
      </c>
      <c r="D261" s="94"/>
      <c r="E261" s="58" t="str">
        <f>IF(D261=0,"",D261*100/(C11+N11))</f>
        <v/>
      </c>
      <c r="F261" s="94"/>
      <c r="G261" s="58" t="str">
        <f>IF(F261=0,"",F261*100/(D11+O11))</f>
        <v/>
      </c>
      <c r="H261" s="94"/>
      <c r="I261" s="58" t="str">
        <f>IF(H261=0,"",H261*100/(E11+P11))</f>
        <v/>
      </c>
      <c r="J261" s="94"/>
      <c r="K261" s="58" t="str">
        <f>IF(J261=0,"",J261*100/(F11+Q11))</f>
        <v/>
      </c>
      <c r="L261" s="94"/>
      <c r="M261" s="58" t="str">
        <f>IF(L261=0,"",L261*100/(G11+R11))</f>
        <v/>
      </c>
      <c r="N261" s="60"/>
      <c r="O261" s="58" t="str">
        <f>IF(N261=0,"",N261*100/(H11+S11))</f>
        <v/>
      </c>
      <c r="P261" s="94"/>
      <c r="Q261" s="58" t="str">
        <f>IF(P261=0,"",P261*100/(I11+T11))</f>
        <v/>
      </c>
      <c r="R261" s="94"/>
      <c r="S261" s="58" t="str">
        <f>IF(R261=0,"",R261*100/(J11+U11))</f>
        <v/>
      </c>
      <c r="T261" s="94"/>
      <c r="U261" s="58" t="str">
        <f>IF(T261=0,"",T261*100/(K11+V11))</f>
        <v/>
      </c>
      <c r="V261" s="94"/>
      <c r="W261" s="59" t="str">
        <f>IF(V261=0,"",V261*100/(L11+W11))</f>
        <v/>
      </c>
      <c r="X261" s="95"/>
      <c r="Y261" s="95"/>
      <c r="Z261" s="312"/>
      <c r="AA261" s="95"/>
    </row>
    <row r="262" spans="1:29" ht="35.25" customHeight="1">
      <c r="A262" s="354" t="s">
        <v>338</v>
      </c>
      <c r="B262" s="92"/>
      <c r="C262" s="58" t="str">
        <f>IFERROR(B262*100/(B18+M18+B25),"")</f>
        <v/>
      </c>
      <c r="D262" s="94"/>
      <c r="E262" s="58" t="str">
        <f>IFERROR(D262*100/(C18+N18+C25),"")</f>
        <v/>
      </c>
      <c r="F262" s="94"/>
      <c r="G262" s="58" t="str">
        <f>IFERROR(F262*100/(D18+O18+D25),"")</f>
        <v/>
      </c>
      <c r="H262" s="94"/>
      <c r="I262" s="58" t="str">
        <f>IFERROR(H262*100/(E18+P18+E25),"")</f>
        <v/>
      </c>
      <c r="J262" s="94"/>
      <c r="K262" s="58" t="str">
        <f>IFERROR(J262*100/(F18+Q18+F25),"")</f>
        <v/>
      </c>
      <c r="L262" s="94"/>
      <c r="M262" s="58" t="str">
        <f>IFERROR(L262*100/(G18+R18+G25),"")</f>
        <v/>
      </c>
      <c r="N262" s="60"/>
      <c r="O262" s="58" t="str">
        <f>IFERROR(N262*100/(H18+S18+H25),"")</f>
        <v/>
      </c>
      <c r="P262" s="94"/>
      <c r="Q262" s="58" t="str">
        <f>IFERROR(P262*100/(I18+T18+I25),"")</f>
        <v/>
      </c>
      <c r="R262" s="94"/>
      <c r="S262" s="58" t="str">
        <f>IFERROR(R262*100/(J18+U18+J25),"")</f>
        <v/>
      </c>
      <c r="T262" s="94"/>
      <c r="U262" s="58" t="str">
        <f>IFERROR(T262*100/(K18+V18+K25),"")</f>
        <v/>
      </c>
      <c r="V262" s="94"/>
      <c r="W262" s="59" t="str">
        <f>IFERROR(V262*100/(L18+W18+L25),"")</f>
        <v/>
      </c>
      <c r="X262" s="95"/>
      <c r="Y262" s="95"/>
      <c r="Z262" s="312"/>
      <c r="AA262" s="95"/>
    </row>
    <row r="263" spans="1:29" ht="35.25" customHeight="1">
      <c r="A263" s="354" t="s">
        <v>305</v>
      </c>
      <c r="B263" s="92"/>
      <c r="C263" s="58" t="str">
        <f>IF(B263=0,"",B263*100/$M$25)</f>
        <v/>
      </c>
      <c r="D263" s="94"/>
      <c r="E263" s="58" t="str">
        <f>IF(D263=0,"",D263*100/$N$25)</f>
        <v/>
      </c>
      <c r="F263" s="94"/>
      <c r="G263" s="58" t="str">
        <f>IF(F263=0,"",F263*100/$O$25)</f>
        <v/>
      </c>
      <c r="H263" s="94"/>
      <c r="I263" s="58" t="str">
        <f>IF(H263=0,"",H263*100/$P$25)</f>
        <v/>
      </c>
      <c r="J263" s="94"/>
      <c r="K263" s="58" t="str">
        <f>IF(J263=0,"",J263*100/$Q$25)</f>
        <v/>
      </c>
      <c r="L263" s="94"/>
      <c r="M263" s="58" t="str">
        <f>IF(L263=0,"",L263*100/$R$25)</f>
        <v/>
      </c>
      <c r="N263" s="60"/>
      <c r="O263" s="58" t="str">
        <f>IF(N263=0,"",N263*100/$S$25)</f>
        <v/>
      </c>
      <c r="P263" s="94"/>
      <c r="Q263" s="58" t="str">
        <f>IF(P263=0,"",P263*100/$T$25)</f>
        <v/>
      </c>
      <c r="R263" s="94"/>
      <c r="S263" s="58" t="str">
        <f>IF(R263=0,"",R263*100/$U$25)</f>
        <v/>
      </c>
      <c r="T263" s="94"/>
      <c r="U263" s="58" t="str">
        <f>IF(T263=0,"",T263*100/$V$25)</f>
        <v/>
      </c>
      <c r="V263" s="94"/>
      <c r="W263" s="59" t="str">
        <f>IF(V263=0,"",V263*100/$W$25)</f>
        <v/>
      </c>
      <c r="X263" s="95"/>
      <c r="Y263" s="95"/>
      <c r="Z263" s="95"/>
      <c r="AA263" s="95"/>
    </row>
    <row r="264" spans="1:29" ht="34.5" customHeight="1">
      <c r="A264" s="354" t="s">
        <v>110</v>
      </c>
      <c r="B264" s="92"/>
      <c r="C264" s="96" t="str">
        <f>IF(B264=0,"",B264*100/($B$11+$M$11))</f>
        <v/>
      </c>
      <c r="D264" s="94"/>
      <c r="E264" s="58" t="str">
        <f>IF(D264=0,"",D264*100/($C$11+$N$11))</f>
        <v/>
      </c>
      <c r="F264" s="94"/>
      <c r="G264" s="58" t="str">
        <f>IF(F264=0,"",F264*100/($D$11+$O$11))</f>
        <v/>
      </c>
      <c r="H264" s="94"/>
      <c r="I264" s="58" t="str">
        <f>IF(H264=0,"",H264*100/($E$11+$P$11))</f>
        <v/>
      </c>
      <c r="J264" s="94"/>
      <c r="K264" s="58" t="str">
        <f>IF(J264=0,"",J264*100/($F$11+$Q$11))</f>
        <v/>
      </c>
      <c r="L264" s="94"/>
      <c r="M264" s="58" t="str">
        <f>IF(L264=0,"",L264*100/($G$11+$R$11))</f>
        <v/>
      </c>
      <c r="N264" s="60"/>
      <c r="O264" s="58" t="str">
        <f>IF(N264=0,"",N264*100/($H$11+$S$11))</f>
        <v/>
      </c>
      <c r="P264" s="94"/>
      <c r="Q264" s="58" t="str">
        <f>IF(P264=0,"",P264*100/($I$11+$T$11))</f>
        <v/>
      </c>
      <c r="R264" s="94"/>
      <c r="S264" s="58" t="str">
        <f>IF(R264=0,"",R264*100/($J$11+$U$11))</f>
        <v/>
      </c>
      <c r="T264" s="94"/>
      <c r="U264" s="58" t="str">
        <f>IF(T264=0,"",T264*100/($K$11+$V$11))</f>
        <v/>
      </c>
      <c r="V264" s="94"/>
      <c r="W264" s="59" t="str">
        <f>IF(V264=0,"",V264*100/($L$11+$W$11))</f>
        <v/>
      </c>
    </row>
    <row r="265" spans="1:29" ht="33" customHeight="1">
      <c r="A265" s="354" t="s">
        <v>111</v>
      </c>
      <c r="B265" s="92"/>
      <c r="C265" s="96" t="str">
        <f>IF(B265=0,"",B265*100/($B$11+$M$11))</f>
        <v/>
      </c>
      <c r="D265" s="94"/>
      <c r="E265" s="58" t="str">
        <f>IF(D265=0,"",D265*100/($C$11+$N$11))</f>
        <v/>
      </c>
      <c r="F265" s="94"/>
      <c r="G265" s="58" t="str">
        <f>IF(F265=0,"",F265*100/($D$11+$O$11))</f>
        <v/>
      </c>
      <c r="H265" s="94"/>
      <c r="I265" s="58" t="str">
        <f>IF(H265=0,"",H265*100/($E$11+$P$11))</f>
        <v/>
      </c>
      <c r="J265" s="94"/>
      <c r="K265" s="58" t="str">
        <f>IF(J265=0,"",J265*100/($F$11+$Q$11))</f>
        <v/>
      </c>
      <c r="L265" s="94"/>
      <c r="M265" s="58" t="str">
        <f>IF(L265=0,"",L265*100/($G$11+$R$11))</f>
        <v/>
      </c>
      <c r="N265" s="60"/>
      <c r="O265" s="58" t="str">
        <f>IF(N265=0,"",N265*100/($H$11+$S$11))</f>
        <v/>
      </c>
      <c r="P265" s="94"/>
      <c r="Q265" s="58" t="str">
        <f>IF(P265=0,"",P265*100/($I$11+$T$11))</f>
        <v/>
      </c>
      <c r="R265" s="94"/>
      <c r="S265" s="58" t="str">
        <f>IF(R265=0,"",R265*100/($J$11+$U$11))</f>
        <v/>
      </c>
      <c r="T265" s="94"/>
      <c r="U265" s="58" t="str">
        <f>IF(T265=0,"",T265*100/($K$11+$V$11))</f>
        <v/>
      </c>
      <c r="V265" s="94"/>
      <c r="W265" s="59" t="str">
        <f>IF(V265=0,"",V265*100/($L$11+$W$11))</f>
        <v/>
      </c>
    </row>
    <row r="266" spans="1:29" ht="19.5" customHeight="1">
      <c r="A266" s="48" t="s">
        <v>112</v>
      </c>
      <c r="B266" s="92"/>
      <c r="C266" s="96" t="str">
        <f t="shared" ref="C266:C268" si="62">IF(B266=0,"",B266*100/$M$67)</f>
        <v/>
      </c>
      <c r="D266" s="60"/>
      <c r="E266" s="58" t="str">
        <f>IF(D266=0,"",D266*100/$N$67)</f>
        <v/>
      </c>
      <c r="F266" s="60"/>
      <c r="G266" s="58" t="str">
        <f>IF(F266=0,"",F266*100/$O$67)</f>
        <v/>
      </c>
      <c r="H266" s="60"/>
      <c r="I266" s="58" t="str">
        <f>IF(H266=0,"",H266*100/$P$67)</f>
        <v/>
      </c>
      <c r="J266" s="60"/>
      <c r="K266" s="58" t="str">
        <f>IF(J266=0,"",J266*100/$Q$67)</f>
        <v/>
      </c>
      <c r="L266" s="60"/>
      <c r="M266" s="58" t="str">
        <f>IF(L266=0,"",L266*100/$R$67)</f>
        <v/>
      </c>
      <c r="N266" s="60"/>
      <c r="O266" s="58" t="str">
        <f>IF(N266=0,"",N266*100/$S$67)</f>
        <v/>
      </c>
      <c r="P266" s="60"/>
      <c r="Q266" s="58" t="str">
        <f>IF(P266=0,"",P266*100/$T$67)</f>
        <v/>
      </c>
      <c r="R266" s="60"/>
      <c r="S266" s="58" t="str">
        <f>IF(R266=0,"",R266*100/$U$67)</f>
        <v/>
      </c>
      <c r="T266" s="60"/>
      <c r="U266" s="58" t="str">
        <f>IF(T266=0,"",T266*100/$V$67)</f>
        <v/>
      </c>
      <c r="V266" s="60"/>
      <c r="W266" s="59" t="str">
        <f>IF(V266=0,"",V266*100/$W$67)</f>
        <v/>
      </c>
    </row>
    <row r="267" spans="1:29" ht="33" customHeight="1">
      <c r="A267" s="301" t="s">
        <v>113</v>
      </c>
      <c r="B267" s="92"/>
      <c r="C267" s="96" t="str">
        <f t="shared" si="62"/>
        <v/>
      </c>
      <c r="D267" s="60"/>
      <c r="E267" s="58" t="str">
        <f>IF(D267=0,"",D267*100/$N$67)</f>
        <v/>
      </c>
      <c r="F267" s="60"/>
      <c r="G267" s="58" t="str">
        <f>IF(F267=0,"",F267*100/$O$67)</f>
        <v/>
      </c>
      <c r="H267" s="60"/>
      <c r="I267" s="58" t="str">
        <f>IF(H267=0,"",H267*100/$P$67)</f>
        <v/>
      </c>
      <c r="J267" s="60"/>
      <c r="K267" s="58" t="str">
        <f>IF(J267=0,"",J267*100/$Q$67)</f>
        <v/>
      </c>
      <c r="L267" s="60"/>
      <c r="M267" s="58" t="str">
        <f t="shared" ref="M267:M268" si="63">IF(L267=0,"",L267*100/$R$67)</f>
        <v/>
      </c>
      <c r="N267" s="60"/>
      <c r="O267" s="58" t="str">
        <f t="shared" ref="O267:O268" si="64">IF(N267=0,"",N267*100/$S$67)</f>
        <v/>
      </c>
      <c r="P267" s="60"/>
      <c r="Q267" s="58" t="str">
        <f t="shared" ref="Q267:Q268" si="65">IF(P267=0,"",P267*100/$T$67)</f>
        <v/>
      </c>
      <c r="R267" s="60"/>
      <c r="S267" s="58" t="str">
        <f t="shared" ref="S267:S268" si="66">IF(R267=0,"",R267*100/$U$67)</f>
        <v/>
      </c>
      <c r="T267" s="60"/>
      <c r="U267" s="58" t="str">
        <f t="shared" ref="U267:U268" si="67">IF(T267=0,"",T267*100/$V$67)</f>
        <v/>
      </c>
      <c r="V267" s="60"/>
      <c r="W267" s="59" t="str">
        <f t="shared" ref="W267:W268" si="68">IF(V267=0,"",V267*100/$W$67)</f>
        <v/>
      </c>
    </row>
    <row r="268" spans="1:29" ht="47.25" customHeight="1">
      <c r="A268" s="301" t="s">
        <v>114</v>
      </c>
      <c r="B268" s="92"/>
      <c r="C268" s="96" t="str">
        <f t="shared" si="62"/>
        <v/>
      </c>
      <c r="D268" s="60"/>
      <c r="E268" s="58" t="str">
        <f>IF(D268=0,"",D268*100/$N$67)</f>
        <v/>
      </c>
      <c r="F268" s="60"/>
      <c r="G268" s="58" t="str">
        <f>IF(F268=0,"",F268*100/$O$67)</f>
        <v/>
      </c>
      <c r="H268" s="60"/>
      <c r="I268" s="58" t="str">
        <f>IF(H268=0,"",H268*100/$P$67)</f>
        <v/>
      </c>
      <c r="J268" s="60"/>
      <c r="K268" s="58" t="str">
        <f>IF(J268=0,"",J268*100/$Q$67)</f>
        <v/>
      </c>
      <c r="L268" s="60"/>
      <c r="M268" s="58" t="str">
        <f t="shared" si="63"/>
        <v/>
      </c>
      <c r="N268" s="60"/>
      <c r="O268" s="58" t="str">
        <f t="shared" si="64"/>
        <v/>
      </c>
      <c r="P268" s="60"/>
      <c r="Q268" s="58" t="str">
        <f t="shared" si="65"/>
        <v/>
      </c>
      <c r="R268" s="60"/>
      <c r="S268" s="58" t="str">
        <f t="shared" si="66"/>
        <v/>
      </c>
      <c r="T268" s="60"/>
      <c r="U268" s="58" t="str">
        <f t="shared" si="67"/>
        <v/>
      </c>
      <c r="V268" s="60"/>
      <c r="W268" s="59" t="str">
        <f t="shared" si="68"/>
        <v/>
      </c>
    </row>
    <row r="269" spans="1:29" ht="33" customHeight="1">
      <c r="A269" s="357" t="s">
        <v>115</v>
      </c>
      <c r="B269" s="92"/>
      <c r="C269" s="58" t="str">
        <f>IF(B269=0,"",B269*100/(B11+M11))</f>
        <v/>
      </c>
      <c r="D269" s="94"/>
      <c r="E269" s="58" t="str">
        <f>IF(D269=0,"",D269*100/(C11+N11))</f>
        <v/>
      </c>
      <c r="F269" s="94"/>
      <c r="G269" s="58" t="str">
        <f>IF(F269=0,"",F269*100/(D11+O11))</f>
        <v/>
      </c>
      <c r="H269" s="94"/>
      <c r="I269" s="58" t="str">
        <f>IF(H269=0,"",H269*100/(E11+P11))</f>
        <v/>
      </c>
      <c r="J269" s="94"/>
      <c r="K269" s="58" t="str">
        <f>IF(J269=0,"",J269*100/(F11+Q11))</f>
        <v/>
      </c>
      <c r="L269" s="94"/>
      <c r="M269" s="58" t="str">
        <f>IF(L269=0,"",L269*100/(G11+R11))</f>
        <v/>
      </c>
      <c r="N269" s="60"/>
      <c r="O269" s="58" t="str">
        <f>IF(N269=0,"",N269*100/(H11+S11))</f>
        <v/>
      </c>
      <c r="P269" s="94"/>
      <c r="Q269" s="58" t="str">
        <f>IF(P269=0,"",P269*100/(I11+T11))</f>
        <v/>
      </c>
      <c r="R269" s="94"/>
      <c r="S269" s="58" t="str">
        <f>IF(R269=0,"",R269*100/(J11+U11))</f>
        <v/>
      </c>
      <c r="T269" s="94"/>
      <c r="U269" s="58" t="str">
        <f>IF(T269=0,"",T269*100/(K11+V11))</f>
        <v/>
      </c>
      <c r="V269" s="94"/>
      <c r="W269" s="59" t="str">
        <f>IF(V269=0,"",V269*100/(L11+W11))</f>
        <v/>
      </c>
      <c r="X269" s="97"/>
      <c r="Y269" s="97"/>
      <c r="Z269" s="97"/>
      <c r="AA269" s="97"/>
      <c r="AB269" s="97"/>
      <c r="AC269" s="97"/>
    </row>
    <row r="270" spans="1:29" ht="48" customHeight="1">
      <c r="A270" s="365" t="s">
        <v>116</v>
      </c>
      <c r="B270" s="98"/>
      <c r="C270" s="63" t="str">
        <f>IF(B270=0,"",B270*100/(B11+M11))</f>
        <v/>
      </c>
      <c r="D270" s="99"/>
      <c r="E270" s="63" t="str">
        <f>IF(D270=0,"",D270*100/(C11+N11))</f>
        <v/>
      </c>
      <c r="F270" s="99"/>
      <c r="G270" s="63" t="str">
        <f>IF(F270=0,"",F270*100/(D11+O11))</f>
        <v/>
      </c>
      <c r="H270" s="99"/>
      <c r="I270" s="63" t="str">
        <f>IF(H270=0,"",H270*100/(E11+P11))</f>
        <v/>
      </c>
      <c r="J270" s="99"/>
      <c r="K270" s="63" t="str">
        <f>IF(J270=0,"",J270*100/(F11+Q11))</f>
        <v/>
      </c>
      <c r="L270" s="99"/>
      <c r="M270" s="63" t="str">
        <f>IF(L270=0,"",L270*100/(G11+R11))</f>
        <v/>
      </c>
      <c r="N270" s="64"/>
      <c r="O270" s="63" t="str">
        <f>IF(N270=0,"",N270*100/(H11+S11))</f>
        <v/>
      </c>
      <c r="P270" s="99"/>
      <c r="Q270" s="63" t="str">
        <f>IF(P270=0,"",P270*100/(I11+T11))</f>
        <v/>
      </c>
      <c r="R270" s="99"/>
      <c r="S270" s="63" t="str">
        <f>IF(R270=0,"",R270*100/(J11+U11))</f>
        <v/>
      </c>
      <c r="T270" s="99"/>
      <c r="U270" s="63" t="str">
        <f>IF(T270=0,"",T270*100/(K11+V11))</f>
        <v/>
      </c>
      <c r="V270" s="99"/>
      <c r="W270" s="65" t="str">
        <f>IF(V270=0,"",V270*100/(L11+W11))</f>
        <v/>
      </c>
      <c r="X270" s="97"/>
      <c r="Y270" s="97"/>
      <c r="Z270" s="97"/>
      <c r="AA270" s="97"/>
      <c r="AB270" s="97"/>
      <c r="AC270" s="97"/>
    </row>
    <row r="271" spans="1:29" ht="11.25" customHeight="1">
      <c r="A271" s="4"/>
      <c r="B271" s="4"/>
      <c r="C271" s="100"/>
      <c r="D271" s="100"/>
      <c r="E271" s="100"/>
      <c r="F271" s="100"/>
      <c r="G271" s="100"/>
      <c r="H271" s="100"/>
      <c r="I271" s="100"/>
      <c r="J271" s="100"/>
      <c r="K271" s="100"/>
      <c r="L271" s="100"/>
      <c r="M271" s="100"/>
      <c r="N271" s="100"/>
      <c r="O271" s="100"/>
      <c r="P271" s="305"/>
      <c r="Q271" s="305"/>
      <c r="R271" s="305"/>
      <c r="S271" s="305"/>
      <c r="T271" s="305"/>
      <c r="U271" s="305"/>
      <c r="V271" s="305"/>
      <c r="W271" s="305"/>
      <c r="X271" s="305"/>
      <c r="Y271" s="305"/>
    </row>
    <row r="272" spans="1:29">
      <c r="A272" s="730" t="s">
        <v>99</v>
      </c>
      <c r="B272" s="731"/>
      <c r="C272" s="731"/>
      <c r="D272" s="731"/>
      <c r="E272" s="731"/>
      <c r="F272" s="731"/>
      <c r="G272" s="731"/>
      <c r="H272" s="731"/>
      <c r="I272" s="731"/>
      <c r="J272" s="731"/>
      <c r="K272" s="731"/>
      <c r="L272" s="731"/>
      <c r="M272" s="731"/>
      <c r="N272" s="731"/>
      <c r="O272" s="731"/>
      <c r="P272" s="731"/>
      <c r="Q272" s="731"/>
      <c r="R272" s="731"/>
      <c r="S272" s="731"/>
      <c r="T272" s="731"/>
      <c r="U272" s="731"/>
      <c r="V272" s="731"/>
      <c r="W272" s="731"/>
      <c r="X272" s="731"/>
      <c r="Y272" s="731"/>
    </row>
    <row r="273" spans="1:27">
      <c r="A273" s="806" t="s">
        <v>117</v>
      </c>
      <c r="B273" s="730">
        <v>2006</v>
      </c>
      <c r="C273" s="731"/>
      <c r="D273" s="732"/>
      <c r="E273" s="730">
        <v>2007</v>
      </c>
      <c r="F273" s="731"/>
      <c r="G273" s="732"/>
      <c r="H273" s="730">
        <v>2008</v>
      </c>
      <c r="I273" s="731"/>
      <c r="J273" s="732"/>
      <c r="K273" s="730">
        <v>2009</v>
      </c>
      <c r="L273" s="731"/>
      <c r="M273" s="732"/>
      <c r="N273" s="730">
        <v>2010</v>
      </c>
      <c r="O273" s="731"/>
      <c r="P273" s="732"/>
      <c r="Q273" s="730">
        <v>2011</v>
      </c>
      <c r="R273" s="731"/>
      <c r="S273" s="732"/>
      <c r="T273" s="730">
        <v>2012</v>
      </c>
      <c r="U273" s="731"/>
      <c r="V273" s="731"/>
      <c r="W273" s="731"/>
      <c r="X273" s="731"/>
      <c r="Y273" s="732"/>
      <c r="Z273" s="305"/>
      <c r="AA273" s="305"/>
    </row>
    <row r="274" spans="1:27">
      <c r="A274" s="807"/>
      <c r="B274" s="286"/>
      <c r="C274" s="287"/>
      <c r="D274" s="288"/>
      <c r="E274" s="286"/>
      <c r="F274" s="287"/>
      <c r="G274" s="288"/>
      <c r="H274" s="286"/>
      <c r="I274" s="287"/>
      <c r="J274" s="288"/>
      <c r="K274" s="286"/>
      <c r="L274" s="287"/>
      <c r="M274" s="288"/>
      <c r="N274" s="286"/>
      <c r="O274" s="287"/>
      <c r="P274" s="288"/>
      <c r="Q274" s="286"/>
      <c r="R274" s="287"/>
      <c r="S274" s="288"/>
      <c r="T274" s="730" t="s">
        <v>0</v>
      </c>
      <c r="U274" s="885"/>
      <c r="V274" s="886"/>
      <c r="W274" s="730" t="s">
        <v>8</v>
      </c>
      <c r="X274" s="885"/>
      <c r="Y274" s="886"/>
      <c r="Z274" s="305"/>
      <c r="AA274" s="305"/>
    </row>
    <row r="275" spans="1:27">
      <c r="A275" s="807"/>
      <c r="B275" s="101" t="s">
        <v>118</v>
      </c>
      <c r="C275" s="728" t="s">
        <v>119</v>
      </c>
      <c r="D275" s="729"/>
      <c r="E275" s="101" t="s">
        <v>118</v>
      </c>
      <c r="F275" s="728" t="s">
        <v>119</v>
      </c>
      <c r="G275" s="729"/>
      <c r="H275" s="101" t="s">
        <v>118</v>
      </c>
      <c r="I275" s="728" t="s">
        <v>119</v>
      </c>
      <c r="J275" s="729"/>
      <c r="K275" s="101" t="s">
        <v>118</v>
      </c>
      <c r="L275" s="728" t="s">
        <v>119</v>
      </c>
      <c r="M275" s="729"/>
      <c r="N275" s="101" t="s">
        <v>118</v>
      </c>
      <c r="O275" s="728" t="s">
        <v>119</v>
      </c>
      <c r="P275" s="729"/>
      <c r="Q275" s="101" t="s">
        <v>118</v>
      </c>
      <c r="R275" s="728" t="s">
        <v>119</v>
      </c>
      <c r="S275" s="729"/>
      <c r="T275" s="101" t="s">
        <v>118</v>
      </c>
      <c r="U275" s="728" t="s">
        <v>119</v>
      </c>
      <c r="V275" s="729"/>
      <c r="W275" s="101" t="s">
        <v>118</v>
      </c>
      <c r="X275" s="728" t="s">
        <v>119</v>
      </c>
      <c r="Y275" s="729"/>
      <c r="Z275" s="305"/>
      <c r="AA275" s="305"/>
    </row>
    <row r="276" spans="1:27">
      <c r="A276" s="808"/>
      <c r="B276" s="101" t="s">
        <v>120</v>
      </c>
      <c r="C276" s="101" t="s">
        <v>120</v>
      </c>
      <c r="D276" s="101" t="s">
        <v>60</v>
      </c>
      <c r="E276" s="101" t="s">
        <v>120</v>
      </c>
      <c r="F276" s="101" t="s">
        <v>120</v>
      </c>
      <c r="G276" s="101" t="s">
        <v>60</v>
      </c>
      <c r="H276" s="101" t="s">
        <v>120</v>
      </c>
      <c r="I276" s="101" t="s">
        <v>120</v>
      </c>
      <c r="J276" s="101" t="s">
        <v>60</v>
      </c>
      <c r="K276" s="101" t="s">
        <v>120</v>
      </c>
      <c r="L276" s="101" t="s">
        <v>120</v>
      </c>
      <c r="M276" s="101" t="s">
        <v>60</v>
      </c>
      <c r="N276" s="101" t="s">
        <v>120</v>
      </c>
      <c r="O276" s="101" t="s">
        <v>120</v>
      </c>
      <c r="P276" s="101" t="s">
        <v>60</v>
      </c>
      <c r="Q276" s="101" t="s">
        <v>120</v>
      </c>
      <c r="R276" s="101" t="s">
        <v>120</v>
      </c>
      <c r="S276" s="101" t="s">
        <v>60</v>
      </c>
      <c r="T276" s="101" t="s">
        <v>120</v>
      </c>
      <c r="U276" s="101" t="s">
        <v>120</v>
      </c>
      <c r="V276" s="101" t="s">
        <v>60</v>
      </c>
      <c r="W276" s="101" t="s">
        <v>120</v>
      </c>
      <c r="X276" s="101" t="s">
        <v>120</v>
      </c>
      <c r="Y276" s="101" t="s">
        <v>60</v>
      </c>
      <c r="Z276" s="305"/>
      <c r="AA276" s="305"/>
    </row>
    <row r="277" spans="1:27" s="333" customFormat="1" ht="33.75" customHeight="1">
      <c r="A277" s="685" t="s">
        <v>374</v>
      </c>
      <c r="B277" s="688"/>
      <c r="C277" s="689"/>
      <c r="D277" s="88" t="str">
        <f t="shared" ref="D277:D295" si="69">IF(C277=0,"",C277*100/B277)</f>
        <v/>
      </c>
      <c r="E277" s="688"/>
      <c r="F277" s="689"/>
      <c r="G277" s="88" t="str">
        <f t="shared" ref="G277:G295" si="70">IF(F277=0,"",F277*100/E277)</f>
        <v/>
      </c>
      <c r="H277" s="688"/>
      <c r="I277" s="689"/>
      <c r="J277" s="88" t="str">
        <f t="shared" ref="J277:J295" si="71">IF(I277=0,"",I277*100/H277)</f>
        <v/>
      </c>
      <c r="K277" s="688"/>
      <c r="L277" s="689"/>
      <c r="M277" s="88" t="str">
        <f t="shared" ref="M277:M295" si="72">IF(L277=0,"",L277*100/K277)</f>
        <v/>
      </c>
      <c r="N277" s="688"/>
      <c r="O277" s="689"/>
      <c r="P277" s="88" t="str">
        <f t="shared" ref="P277:P295" si="73">IF(O277=0,"",O277*100/N277)</f>
        <v/>
      </c>
      <c r="Q277" s="688"/>
      <c r="R277" s="689"/>
      <c r="S277" s="88" t="str">
        <f t="shared" ref="S277:S295" si="74">IF(R277=0,"",R277*100/Q277)</f>
        <v/>
      </c>
      <c r="T277" s="688"/>
      <c r="U277" s="689"/>
      <c r="V277" s="88" t="str">
        <f t="shared" ref="V277:V295" si="75">IF(U277=0,"",U277*100/T277)</f>
        <v/>
      </c>
      <c r="W277" s="688"/>
      <c r="X277" s="689"/>
      <c r="Y277" s="91" t="str">
        <f t="shared" ref="Y277:Y295" si="76">IF(X277=0,"",X277*100/W277)</f>
        <v/>
      </c>
      <c r="Z277" s="318"/>
      <c r="AA277" s="318"/>
    </row>
    <row r="278" spans="1:27" s="333" customFormat="1" ht="33">
      <c r="A278" s="570" t="s">
        <v>375</v>
      </c>
      <c r="B278" s="676"/>
      <c r="C278" s="664"/>
      <c r="D278" s="58" t="str">
        <f t="shared" si="69"/>
        <v/>
      </c>
      <c r="E278" s="676"/>
      <c r="F278" s="664"/>
      <c r="G278" s="58" t="str">
        <f t="shared" si="70"/>
        <v/>
      </c>
      <c r="H278" s="676"/>
      <c r="I278" s="664"/>
      <c r="J278" s="58" t="str">
        <f t="shared" si="71"/>
        <v/>
      </c>
      <c r="K278" s="676"/>
      <c r="L278" s="664"/>
      <c r="M278" s="58" t="str">
        <f t="shared" si="72"/>
        <v/>
      </c>
      <c r="N278" s="676"/>
      <c r="O278" s="664"/>
      <c r="P278" s="58" t="str">
        <f t="shared" si="73"/>
        <v/>
      </c>
      <c r="Q278" s="676"/>
      <c r="R278" s="664"/>
      <c r="S278" s="58" t="str">
        <f t="shared" si="74"/>
        <v/>
      </c>
      <c r="T278" s="676"/>
      <c r="U278" s="664"/>
      <c r="V278" s="58" t="str">
        <f t="shared" si="75"/>
        <v/>
      </c>
      <c r="W278" s="676"/>
      <c r="X278" s="664"/>
      <c r="Y278" s="59" t="str">
        <f t="shared" si="76"/>
        <v/>
      </c>
      <c r="Z278" s="318"/>
      <c r="AA278" s="318"/>
    </row>
    <row r="279" spans="1:27" ht="33" customHeight="1">
      <c r="A279" s="373" t="s">
        <v>382</v>
      </c>
      <c r="B279" s="676"/>
      <c r="C279" s="690"/>
      <c r="D279" s="58" t="str">
        <f t="shared" si="69"/>
        <v/>
      </c>
      <c r="E279" s="676"/>
      <c r="F279" s="690"/>
      <c r="G279" s="58" t="str">
        <f t="shared" si="70"/>
        <v/>
      </c>
      <c r="H279" s="676"/>
      <c r="I279" s="690"/>
      <c r="J279" s="58" t="str">
        <f t="shared" si="71"/>
        <v/>
      </c>
      <c r="K279" s="676"/>
      <c r="L279" s="690"/>
      <c r="M279" s="58" t="str">
        <f t="shared" si="72"/>
        <v/>
      </c>
      <c r="N279" s="676"/>
      <c r="O279" s="690"/>
      <c r="P279" s="58" t="str">
        <f t="shared" si="73"/>
        <v/>
      </c>
      <c r="Q279" s="676"/>
      <c r="R279" s="690"/>
      <c r="S279" s="58" t="str">
        <f t="shared" si="74"/>
        <v/>
      </c>
      <c r="T279" s="676"/>
      <c r="U279" s="690"/>
      <c r="V279" s="58" t="str">
        <f t="shared" si="75"/>
        <v/>
      </c>
      <c r="W279" s="676"/>
      <c r="X279" s="690"/>
      <c r="Y279" s="59" t="str">
        <f t="shared" si="76"/>
        <v/>
      </c>
      <c r="Z279" s="97"/>
      <c r="AA279" s="97"/>
    </row>
    <row r="280" spans="1:27" ht="35.25" customHeight="1">
      <c r="A280" s="373" t="s">
        <v>383</v>
      </c>
      <c r="B280" s="676"/>
      <c r="C280" s="691"/>
      <c r="D280" s="58" t="str">
        <f t="shared" si="69"/>
        <v/>
      </c>
      <c r="E280" s="676"/>
      <c r="F280" s="691"/>
      <c r="G280" s="58" t="str">
        <f t="shared" si="70"/>
        <v/>
      </c>
      <c r="H280" s="676"/>
      <c r="I280" s="691"/>
      <c r="J280" s="58" t="str">
        <f t="shared" si="71"/>
        <v/>
      </c>
      <c r="K280" s="676"/>
      <c r="L280" s="691"/>
      <c r="M280" s="58" t="str">
        <f t="shared" si="72"/>
        <v/>
      </c>
      <c r="N280" s="676"/>
      <c r="O280" s="691"/>
      <c r="P280" s="58" t="str">
        <f t="shared" si="73"/>
        <v/>
      </c>
      <c r="Q280" s="676"/>
      <c r="R280" s="691"/>
      <c r="S280" s="58" t="str">
        <f t="shared" si="74"/>
        <v/>
      </c>
      <c r="T280" s="676"/>
      <c r="U280" s="691"/>
      <c r="V280" s="58" t="str">
        <f t="shared" si="75"/>
        <v/>
      </c>
      <c r="W280" s="676"/>
      <c r="X280" s="691"/>
      <c r="Y280" s="59" t="str">
        <f t="shared" si="76"/>
        <v/>
      </c>
      <c r="Z280" s="97"/>
      <c r="AA280" s="97"/>
    </row>
    <row r="281" spans="1:27" ht="33" customHeight="1">
      <c r="A281" s="373" t="s">
        <v>121</v>
      </c>
      <c r="B281" s="102" t="str">
        <f>IF(C279=0,"",(C279+C280))</f>
        <v/>
      </c>
      <c r="C281" s="60"/>
      <c r="D281" s="58" t="str">
        <f t="shared" si="69"/>
        <v/>
      </c>
      <c r="E281" s="102" t="str">
        <f>IF(F279=0,"",(F279+F280))</f>
        <v/>
      </c>
      <c r="F281" s="60"/>
      <c r="G281" s="58" t="str">
        <f t="shared" si="70"/>
        <v/>
      </c>
      <c r="H281" s="102" t="str">
        <f>IF(I279=0,"",(I279+I280))</f>
        <v/>
      </c>
      <c r="I281" s="60"/>
      <c r="J281" s="58" t="str">
        <f t="shared" si="71"/>
        <v/>
      </c>
      <c r="K281" s="102" t="str">
        <f>IF(L279=0,"",(L279+L280))</f>
        <v/>
      </c>
      <c r="L281" s="60"/>
      <c r="M281" s="58" t="str">
        <f t="shared" si="72"/>
        <v/>
      </c>
      <c r="N281" s="102" t="str">
        <f>IF(O279=0,"",(O279+O280))</f>
        <v/>
      </c>
      <c r="O281" s="60"/>
      <c r="P281" s="58" t="str">
        <f t="shared" si="73"/>
        <v/>
      </c>
      <c r="Q281" s="102" t="str">
        <f>IF(R279=0,"",(R279+R280))</f>
        <v/>
      </c>
      <c r="R281" s="60"/>
      <c r="S281" s="58" t="str">
        <f t="shared" si="74"/>
        <v/>
      </c>
      <c r="T281" s="102" t="str">
        <f>IF(U279=0,"",(U279+U280))</f>
        <v/>
      </c>
      <c r="U281" s="60"/>
      <c r="V281" s="58" t="str">
        <f t="shared" si="75"/>
        <v/>
      </c>
      <c r="W281" s="102" t="str">
        <f>IF(X279=0,"",(X279+X280))</f>
        <v/>
      </c>
      <c r="X281" s="60"/>
      <c r="Y281" s="59" t="str">
        <f t="shared" si="76"/>
        <v/>
      </c>
      <c r="Z281" s="97"/>
      <c r="AA281" s="97"/>
    </row>
    <row r="282" spans="1:27" ht="35.25" customHeight="1">
      <c r="A282" s="357" t="s">
        <v>384</v>
      </c>
      <c r="B282" s="102" t="str">
        <f>IF(C279=0,"",C279)</f>
        <v/>
      </c>
      <c r="C282" s="94"/>
      <c r="D282" s="58" t="str">
        <f t="shared" si="69"/>
        <v/>
      </c>
      <c r="E282" s="102" t="str">
        <f>IF(F279=0,"",F279)</f>
        <v/>
      </c>
      <c r="F282" s="94"/>
      <c r="G282" s="58" t="str">
        <f t="shared" si="70"/>
        <v/>
      </c>
      <c r="H282" s="102" t="str">
        <f>IF(I279=0,"",I279)</f>
        <v/>
      </c>
      <c r="I282" s="94"/>
      <c r="J282" s="58" t="str">
        <f t="shared" si="71"/>
        <v/>
      </c>
      <c r="K282" s="102" t="str">
        <f>IF(L279=0,"",L279)</f>
        <v/>
      </c>
      <c r="L282" s="94"/>
      <c r="M282" s="58" t="str">
        <f t="shared" si="72"/>
        <v/>
      </c>
      <c r="N282" s="102" t="str">
        <f>IF(O279=0,"",O279)</f>
        <v/>
      </c>
      <c r="O282" s="94"/>
      <c r="P282" s="58" t="str">
        <f t="shared" si="73"/>
        <v/>
      </c>
      <c r="Q282" s="102" t="str">
        <f>IF(R279=0,"",R279)</f>
        <v/>
      </c>
      <c r="R282" s="94"/>
      <c r="S282" s="58" t="str">
        <f t="shared" si="74"/>
        <v/>
      </c>
      <c r="T282" s="102" t="str">
        <f>IF(U279=0,"",U279)</f>
        <v/>
      </c>
      <c r="U282" s="94"/>
      <c r="V282" s="58" t="str">
        <f t="shared" si="75"/>
        <v/>
      </c>
      <c r="W282" s="102" t="str">
        <f>IF(X279=0,"",X279)</f>
        <v/>
      </c>
      <c r="X282" s="94"/>
      <c r="Y282" s="59" t="str">
        <f t="shared" si="76"/>
        <v/>
      </c>
      <c r="Z282" s="97"/>
      <c r="AA282" s="97"/>
    </row>
    <row r="283" spans="1:27" ht="37.5" customHeight="1">
      <c r="A283" s="357" t="s">
        <v>385</v>
      </c>
      <c r="B283" s="102" t="str">
        <f>IF(C280=0,"",C280)</f>
        <v/>
      </c>
      <c r="C283" s="94"/>
      <c r="D283" s="58" t="str">
        <f t="shared" si="69"/>
        <v/>
      </c>
      <c r="E283" s="102" t="str">
        <f>IF(F280=0,"",F280)</f>
        <v/>
      </c>
      <c r="F283" s="94"/>
      <c r="G283" s="58" t="str">
        <f t="shared" si="70"/>
        <v/>
      </c>
      <c r="H283" s="102" t="str">
        <f>IF(I280=0,"",I280)</f>
        <v/>
      </c>
      <c r="I283" s="94"/>
      <c r="J283" s="58" t="str">
        <f t="shared" si="71"/>
        <v/>
      </c>
      <c r="K283" s="102" t="str">
        <f>IF(L280=0,"",L280)</f>
        <v/>
      </c>
      <c r="L283" s="94"/>
      <c r="M283" s="58" t="str">
        <f t="shared" si="72"/>
        <v/>
      </c>
      <c r="N283" s="102" t="str">
        <f>IF(O280=0,"",O280)</f>
        <v/>
      </c>
      <c r="O283" s="94"/>
      <c r="P283" s="58" t="str">
        <f t="shared" si="73"/>
        <v/>
      </c>
      <c r="Q283" s="102" t="str">
        <f>IF(R280=0,"",R280)</f>
        <v/>
      </c>
      <c r="R283" s="94"/>
      <c r="S283" s="58" t="str">
        <f t="shared" si="74"/>
        <v/>
      </c>
      <c r="T283" s="102" t="str">
        <f>IF(U280=0,"",U280)</f>
        <v/>
      </c>
      <c r="U283" s="94"/>
      <c r="V283" s="58" t="str">
        <f t="shared" si="75"/>
        <v/>
      </c>
      <c r="W283" s="102" t="str">
        <f>IF(X280=0,"",X280)</f>
        <v/>
      </c>
      <c r="X283" s="94"/>
      <c r="Y283" s="58" t="str">
        <f t="shared" si="76"/>
        <v/>
      </c>
      <c r="Z283" s="97"/>
      <c r="AA283" s="97"/>
    </row>
    <row r="284" spans="1:27" ht="44.25" customHeight="1">
      <c r="A284" s="373" t="s">
        <v>122</v>
      </c>
      <c r="B284" s="102" t="str">
        <f>IF(C282=0,"",(C282+C283))</f>
        <v/>
      </c>
      <c r="C284" s="94"/>
      <c r="D284" s="58" t="str">
        <f t="shared" si="69"/>
        <v/>
      </c>
      <c r="E284" s="102" t="str">
        <f>IF(F282=0,"",(F282+F283))</f>
        <v/>
      </c>
      <c r="F284" s="94"/>
      <c r="G284" s="58" t="str">
        <f t="shared" si="70"/>
        <v/>
      </c>
      <c r="H284" s="102" t="str">
        <f>IF(I282=0,"",(I282+I283))</f>
        <v/>
      </c>
      <c r="I284" s="94"/>
      <c r="J284" s="58" t="str">
        <f t="shared" si="71"/>
        <v/>
      </c>
      <c r="K284" s="102" t="str">
        <f>IF(L282=0,"",(L282+L283))</f>
        <v/>
      </c>
      <c r="L284" s="94"/>
      <c r="M284" s="58" t="str">
        <f t="shared" si="72"/>
        <v/>
      </c>
      <c r="N284" s="102" t="str">
        <f>IF(O282=0,"",(O282+O283))</f>
        <v/>
      </c>
      <c r="O284" s="94"/>
      <c r="P284" s="58" t="str">
        <f t="shared" si="73"/>
        <v/>
      </c>
      <c r="Q284" s="102" t="str">
        <f>IF(R282=0,"",(R282+R283))</f>
        <v/>
      </c>
      <c r="R284" s="94"/>
      <c r="S284" s="58" t="str">
        <f t="shared" si="74"/>
        <v/>
      </c>
      <c r="T284" s="102" t="str">
        <f>IF(U282=0,"",(U282+U283))</f>
        <v/>
      </c>
      <c r="U284" s="94"/>
      <c r="V284" s="58" t="str">
        <f t="shared" si="75"/>
        <v/>
      </c>
      <c r="W284" s="102" t="str">
        <f>IF(X282=0,"",(X282+X283))</f>
        <v/>
      </c>
      <c r="X284" s="94"/>
      <c r="Y284" s="59" t="str">
        <f t="shared" si="76"/>
        <v/>
      </c>
      <c r="Z284" s="97"/>
      <c r="AA284" s="97"/>
    </row>
    <row r="285" spans="1:27" ht="33">
      <c r="A285" s="549" t="s">
        <v>376</v>
      </c>
      <c r="B285" s="676"/>
      <c r="C285" s="664"/>
      <c r="D285" s="58" t="str">
        <f t="shared" si="69"/>
        <v/>
      </c>
      <c r="E285" s="676"/>
      <c r="F285" s="664"/>
      <c r="G285" s="58" t="str">
        <f t="shared" si="70"/>
        <v/>
      </c>
      <c r="H285" s="676"/>
      <c r="I285" s="664"/>
      <c r="J285" s="58" t="str">
        <f t="shared" si="71"/>
        <v/>
      </c>
      <c r="K285" s="676"/>
      <c r="L285" s="664"/>
      <c r="M285" s="58" t="str">
        <f t="shared" si="72"/>
        <v/>
      </c>
      <c r="N285" s="676"/>
      <c r="O285" s="664"/>
      <c r="P285" s="58" t="str">
        <f t="shared" si="73"/>
        <v/>
      </c>
      <c r="Q285" s="676"/>
      <c r="R285" s="664"/>
      <c r="S285" s="58" t="str">
        <f t="shared" si="74"/>
        <v/>
      </c>
      <c r="T285" s="676"/>
      <c r="U285" s="664"/>
      <c r="V285" s="58" t="str">
        <f t="shared" si="75"/>
        <v/>
      </c>
      <c r="W285" s="676"/>
      <c r="X285" s="664"/>
      <c r="Y285" s="59" t="str">
        <f t="shared" si="76"/>
        <v/>
      </c>
      <c r="Z285" s="97"/>
      <c r="AA285" s="97"/>
    </row>
    <row r="286" spans="1:27" ht="33">
      <c r="A286" s="549" t="s">
        <v>377</v>
      </c>
      <c r="B286" s="676"/>
      <c r="C286" s="664"/>
      <c r="D286" s="58" t="str">
        <f t="shared" si="69"/>
        <v/>
      </c>
      <c r="E286" s="676"/>
      <c r="F286" s="664"/>
      <c r="G286" s="58" t="str">
        <f t="shared" si="70"/>
        <v/>
      </c>
      <c r="H286" s="676"/>
      <c r="I286" s="664"/>
      <c r="J286" s="58" t="str">
        <f t="shared" si="71"/>
        <v/>
      </c>
      <c r="K286" s="676"/>
      <c r="L286" s="664"/>
      <c r="M286" s="58" t="str">
        <f t="shared" si="72"/>
        <v/>
      </c>
      <c r="N286" s="676"/>
      <c r="O286" s="664"/>
      <c r="P286" s="58" t="str">
        <f t="shared" si="73"/>
        <v/>
      </c>
      <c r="Q286" s="676"/>
      <c r="R286" s="664"/>
      <c r="S286" s="58" t="str">
        <f t="shared" si="74"/>
        <v/>
      </c>
      <c r="T286" s="676"/>
      <c r="U286" s="664"/>
      <c r="V286" s="58" t="str">
        <f t="shared" si="75"/>
        <v/>
      </c>
      <c r="W286" s="676"/>
      <c r="X286" s="664"/>
      <c r="Y286" s="59" t="str">
        <f t="shared" si="76"/>
        <v/>
      </c>
      <c r="Z286" s="97"/>
      <c r="AA286" s="97"/>
    </row>
    <row r="287" spans="1:27" ht="31.5" customHeight="1">
      <c r="A287" s="373" t="s">
        <v>391</v>
      </c>
      <c r="B287" s="676"/>
      <c r="C287" s="664"/>
      <c r="D287" s="58" t="str">
        <f t="shared" si="69"/>
        <v/>
      </c>
      <c r="E287" s="676"/>
      <c r="F287" s="664"/>
      <c r="G287" s="58" t="str">
        <f t="shared" si="70"/>
        <v/>
      </c>
      <c r="H287" s="676"/>
      <c r="I287" s="664"/>
      <c r="J287" s="58" t="str">
        <f t="shared" si="71"/>
        <v/>
      </c>
      <c r="K287" s="676"/>
      <c r="L287" s="664"/>
      <c r="M287" s="58" t="str">
        <f t="shared" si="72"/>
        <v/>
      </c>
      <c r="N287" s="676"/>
      <c r="O287" s="664"/>
      <c r="P287" s="58" t="str">
        <f t="shared" si="73"/>
        <v/>
      </c>
      <c r="Q287" s="676"/>
      <c r="R287" s="664"/>
      <c r="S287" s="58" t="str">
        <f t="shared" si="74"/>
        <v/>
      </c>
      <c r="T287" s="676"/>
      <c r="U287" s="664"/>
      <c r="V287" s="58" t="str">
        <f t="shared" si="75"/>
        <v/>
      </c>
      <c r="W287" s="676"/>
      <c r="X287" s="664"/>
      <c r="Y287" s="59" t="str">
        <f t="shared" si="76"/>
        <v/>
      </c>
      <c r="Z287" s="97"/>
      <c r="AA287" s="97"/>
    </row>
    <row r="288" spans="1:27" ht="33.75" customHeight="1">
      <c r="A288" s="373" t="s">
        <v>390</v>
      </c>
      <c r="B288" s="676"/>
      <c r="C288" s="664"/>
      <c r="D288" s="58" t="str">
        <f t="shared" si="69"/>
        <v/>
      </c>
      <c r="E288" s="676"/>
      <c r="F288" s="664"/>
      <c r="G288" s="58" t="str">
        <f t="shared" si="70"/>
        <v/>
      </c>
      <c r="H288" s="676"/>
      <c r="I288" s="664"/>
      <c r="J288" s="58" t="str">
        <f t="shared" si="71"/>
        <v/>
      </c>
      <c r="K288" s="676"/>
      <c r="L288" s="664"/>
      <c r="M288" s="58" t="str">
        <f t="shared" si="72"/>
        <v/>
      </c>
      <c r="N288" s="676"/>
      <c r="O288" s="664"/>
      <c r="P288" s="58" t="str">
        <f t="shared" si="73"/>
        <v/>
      </c>
      <c r="Q288" s="676"/>
      <c r="R288" s="664"/>
      <c r="S288" s="58" t="str">
        <f t="shared" si="74"/>
        <v/>
      </c>
      <c r="T288" s="676"/>
      <c r="U288" s="664"/>
      <c r="V288" s="58" t="str">
        <f t="shared" si="75"/>
        <v/>
      </c>
      <c r="W288" s="676"/>
      <c r="X288" s="664"/>
      <c r="Y288" s="59" t="str">
        <f t="shared" si="76"/>
        <v/>
      </c>
      <c r="Z288" s="97"/>
      <c r="AA288" s="97"/>
    </row>
    <row r="289" spans="1:27" ht="30" customHeight="1">
      <c r="A289" s="357" t="s">
        <v>123</v>
      </c>
      <c r="B289" s="102" t="str">
        <f>IF(C287=0,"",(C287+C288))</f>
        <v/>
      </c>
      <c r="C289" s="94"/>
      <c r="D289" s="58" t="str">
        <f t="shared" si="69"/>
        <v/>
      </c>
      <c r="E289" s="102" t="str">
        <f>IF(F287=0,"",(F287+F288))</f>
        <v/>
      </c>
      <c r="F289" s="94"/>
      <c r="G289" s="58" t="str">
        <f t="shared" si="70"/>
        <v/>
      </c>
      <c r="H289" s="102" t="str">
        <f>IF(I287=0,"",(I287+I288))</f>
        <v/>
      </c>
      <c r="I289" s="94"/>
      <c r="J289" s="58" t="str">
        <f t="shared" si="71"/>
        <v/>
      </c>
      <c r="K289" s="102" t="str">
        <f>IF(L287=0,"",(L287+L288))</f>
        <v/>
      </c>
      <c r="L289" s="94"/>
      <c r="M289" s="58" t="str">
        <f t="shared" si="72"/>
        <v/>
      </c>
      <c r="N289" s="102" t="str">
        <f>IF(O287=0,"",(O287+O288))</f>
        <v/>
      </c>
      <c r="O289" s="94"/>
      <c r="P289" s="58" t="str">
        <f t="shared" si="73"/>
        <v/>
      </c>
      <c r="Q289" s="102" t="str">
        <f>IF(R287=0,"",(R287+R288))</f>
        <v/>
      </c>
      <c r="R289" s="94"/>
      <c r="S289" s="58" t="str">
        <f t="shared" si="74"/>
        <v/>
      </c>
      <c r="T289" s="102" t="str">
        <f>IF(U287=0,"",(U287+U288))</f>
        <v/>
      </c>
      <c r="U289" s="94"/>
      <c r="V289" s="58" t="str">
        <f t="shared" si="75"/>
        <v/>
      </c>
      <c r="W289" s="102" t="str">
        <f>IF(X287=0,"",(X287+X288))</f>
        <v/>
      </c>
      <c r="X289" s="94"/>
      <c r="Y289" s="59" t="str">
        <f t="shared" si="76"/>
        <v/>
      </c>
      <c r="Z289" s="97"/>
      <c r="AA289" s="97"/>
    </row>
    <row r="290" spans="1:27" ht="32.25" customHeight="1">
      <c r="A290" s="357" t="s">
        <v>392</v>
      </c>
      <c r="B290" s="102" t="str">
        <f>IF(C287=0,"",C287)</f>
        <v/>
      </c>
      <c r="C290" s="94"/>
      <c r="D290" s="58" t="str">
        <f t="shared" si="69"/>
        <v/>
      </c>
      <c r="E290" s="102" t="str">
        <f>IF(F287=0,"",F287)</f>
        <v/>
      </c>
      <c r="F290" s="94"/>
      <c r="G290" s="58" t="str">
        <f t="shared" si="70"/>
        <v/>
      </c>
      <c r="H290" s="102" t="str">
        <f>IF(I287=0,"",I287)</f>
        <v/>
      </c>
      <c r="I290" s="94"/>
      <c r="J290" s="58" t="str">
        <f t="shared" si="71"/>
        <v/>
      </c>
      <c r="K290" s="102" t="str">
        <f>IF(L287=0,"",L287)</f>
        <v/>
      </c>
      <c r="L290" s="94"/>
      <c r="M290" s="58" t="str">
        <f t="shared" si="72"/>
        <v/>
      </c>
      <c r="N290" s="102" t="str">
        <f>IF(O287=0,"",O287)</f>
        <v/>
      </c>
      <c r="O290" s="94"/>
      <c r="P290" s="58" t="str">
        <f t="shared" si="73"/>
        <v/>
      </c>
      <c r="Q290" s="102" t="str">
        <f>IF(R287=0,"",R287)</f>
        <v/>
      </c>
      <c r="R290" s="94"/>
      <c r="S290" s="58" t="str">
        <f t="shared" si="74"/>
        <v/>
      </c>
      <c r="T290" s="102" t="str">
        <f>IF(U287=0,"",U287)</f>
        <v/>
      </c>
      <c r="U290" s="94"/>
      <c r="V290" s="58" t="str">
        <f t="shared" si="75"/>
        <v/>
      </c>
      <c r="W290" s="102" t="str">
        <f>IF(X287=0,"",X287)</f>
        <v/>
      </c>
      <c r="X290" s="94"/>
      <c r="Y290" s="58" t="str">
        <f t="shared" si="76"/>
        <v/>
      </c>
      <c r="Z290" s="97"/>
      <c r="AA290" s="97"/>
    </row>
    <row r="291" spans="1:27" ht="32.25" customHeight="1">
      <c r="A291" s="357" t="s">
        <v>393</v>
      </c>
      <c r="B291" s="102" t="str">
        <f>IF(C288=0,"",C288)</f>
        <v/>
      </c>
      <c r="C291" s="94"/>
      <c r="D291" s="58" t="str">
        <f t="shared" si="69"/>
        <v/>
      </c>
      <c r="E291" s="102" t="str">
        <f>IF(F288=0,"",F288)</f>
        <v/>
      </c>
      <c r="F291" s="94"/>
      <c r="G291" s="58" t="str">
        <f t="shared" si="70"/>
        <v/>
      </c>
      <c r="H291" s="102" t="str">
        <f>IF(I288=0,"",I288)</f>
        <v/>
      </c>
      <c r="I291" s="94"/>
      <c r="J291" s="58" t="str">
        <f t="shared" si="71"/>
        <v/>
      </c>
      <c r="K291" s="102" t="str">
        <f>IF(L288=0,"",L288)</f>
        <v/>
      </c>
      <c r="L291" s="94"/>
      <c r="M291" s="58" t="str">
        <f t="shared" si="72"/>
        <v/>
      </c>
      <c r="N291" s="102" t="str">
        <f>IF(O288=0,"",O288)</f>
        <v/>
      </c>
      <c r="O291" s="94"/>
      <c r="P291" s="58" t="str">
        <f t="shared" si="73"/>
        <v/>
      </c>
      <c r="Q291" s="102" t="str">
        <f>IF(R288=0,"",R288)</f>
        <v/>
      </c>
      <c r="R291" s="94"/>
      <c r="S291" s="58" t="str">
        <f t="shared" si="74"/>
        <v/>
      </c>
      <c r="T291" s="102" t="str">
        <f>IF(U288=0,"",U288)</f>
        <v/>
      </c>
      <c r="U291" s="94"/>
      <c r="V291" s="58" t="str">
        <f t="shared" si="75"/>
        <v/>
      </c>
      <c r="W291" s="102" t="str">
        <f>IF(X288=0,"",X288)</f>
        <v/>
      </c>
      <c r="X291" s="94"/>
      <c r="Y291" s="58" t="str">
        <f t="shared" si="76"/>
        <v/>
      </c>
      <c r="Z291" s="97"/>
      <c r="AA291" s="97"/>
    </row>
    <row r="292" spans="1:27" ht="42.75" customHeight="1">
      <c r="A292" s="374" t="s">
        <v>124</v>
      </c>
      <c r="B292" s="102" t="str">
        <f>IF(C290=0,"",(C290+C291))</f>
        <v/>
      </c>
      <c r="C292" s="94"/>
      <c r="D292" s="58" t="str">
        <f t="shared" si="69"/>
        <v/>
      </c>
      <c r="E292" s="102" t="str">
        <f>IF(F290=0,"",(F290+F291))</f>
        <v/>
      </c>
      <c r="F292" s="94"/>
      <c r="G292" s="58" t="str">
        <f t="shared" si="70"/>
        <v/>
      </c>
      <c r="H292" s="102" t="str">
        <f>IF(I290=0,"",(I290+I291))</f>
        <v/>
      </c>
      <c r="I292" s="94"/>
      <c r="J292" s="58" t="str">
        <f t="shared" si="71"/>
        <v/>
      </c>
      <c r="K292" s="102" t="str">
        <f>IF(L290=0,"",(L290+L291))</f>
        <v/>
      </c>
      <c r="L292" s="94"/>
      <c r="M292" s="58" t="str">
        <f t="shared" si="72"/>
        <v/>
      </c>
      <c r="N292" s="102" t="str">
        <f>IF(O290=0,"",(O290+O291))</f>
        <v/>
      </c>
      <c r="O292" s="94"/>
      <c r="P292" s="58" t="str">
        <f t="shared" si="73"/>
        <v/>
      </c>
      <c r="Q292" s="102" t="str">
        <f>IF(R290=0,"",(R290+R291))</f>
        <v/>
      </c>
      <c r="R292" s="94"/>
      <c r="S292" s="58" t="str">
        <f t="shared" si="74"/>
        <v/>
      </c>
      <c r="T292" s="102" t="str">
        <f>IF(U290=0,"",(U290+U291))</f>
        <v/>
      </c>
      <c r="U292" s="94"/>
      <c r="V292" s="58" t="str">
        <f t="shared" si="75"/>
        <v/>
      </c>
      <c r="W292" s="102" t="str">
        <f>IF(X290=0,"",(X290+X291))</f>
        <v/>
      </c>
      <c r="X292" s="94"/>
      <c r="Y292" s="58" t="str">
        <f t="shared" si="76"/>
        <v/>
      </c>
      <c r="Z292" s="97"/>
      <c r="AA292" s="97"/>
    </row>
    <row r="293" spans="1:27" ht="21.75" customHeight="1">
      <c r="A293" s="17" t="s">
        <v>125</v>
      </c>
      <c r="B293" s="92"/>
      <c r="C293" s="94"/>
      <c r="D293" s="58" t="str">
        <f t="shared" si="69"/>
        <v/>
      </c>
      <c r="E293" s="94"/>
      <c r="F293" s="94"/>
      <c r="G293" s="58" t="str">
        <f t="shared" si="70"/>
        <v/>
      </c>
      <c r="H293" s="94"/>
      <c r="I293" s="94"/>
      <c r="J293" s="58" t="str">
        <f t="shared" si="71"/>
        <v/>
      </c>
      <c r="K293" s="94"/>
      <c r="L293" s="94"/>
      <c r="M293" s="58" t="str">
        <f t="shared" si="72"/>
        <v/>
      </c>
      <c r="N293" s="94"/>
      <c r="O293" s="94"/>
      <c r="P293" s="58" t="str">
        <f t="shared" si="73"/>
        <v/>
      </c>
      <c r="Q293" s="94"/>
      <c r="R293" s="94"/>
      <c r="S293" s="58" t="str">
        <f t="shared" si="74"/>
        <v/>
      </c>
      <c r="T293" s="60"/>
      <c r="U293" s="94"/>
      <c r="V293" s="58" t="str">
        <f t="shared" si="75"/>
        <v/>
      </c>
      <c r="W293" s="94"/>
      <c r="X293" s="94"/>
      <c r="Y293" s="58" t="str">
        <f t="shared" si="76"/>
        <v/>
      </c>
      <c r="Z293" s="97"/>
    </row>
    <row r="294" spans="1:27" ht="30.75" customHeight="1">
      <c r="A294" s="357" t="s">
        <v>342</v>
      </c>
      <c r="B294" s="92"/>
      <c r="C294" s="94"/>
      <c r="D294" s="58" t="str">
        <f t="shared" si="69"/>
        <v/>
      </c>
      <c r="E294" s="94"/>
      <c r="F294" s="94"/>
      <c r="G294" s="58" t="str">
        <f t="shared" si="70"/>
        <v/>
      </c>
      <c r="H294" s="94"/>
      <c r="I294" s="94"/>
      <c r="J294" s="58" t="str">
        <f t="shared" si="71"/>
        <v/>
      </c>
      <c r="K294" s="94"/>
      <c r="L294" s="94"/>
      <c r="M294" s="58" t="str">
        <f t="shared" si="72"/>
        <v/>
      </c>
      <c r="N294" s="94"/>
      <c r="O294" s="94"/>
      <c r="P294" s="58" t="str">
        <f t="shared" si="73"/>
        <v/>
      </c>
      <c r="Q294" s="94"/>
      <c r="R294" s="94"/>
      <c r="S294" s="58" t="str">
        <f t="shared" si="74"/>
        <v/>
      </c>
      <c r="T294" s="60"/>
      <c r="U294" s="94"/>
      <c r="V294" s="58" t="str">
        <f t="shared" si="75"/>
        <v/>
      </c>
      <c r="W294" s="94"/>
      <c r="X294" s="94"/>
      <c r="Y294" s="58" t="str">
        <f t="shared" si="76"/>
        <v/>
      </c>
    </row>
    <row r="295" spans="1:27" ht="30.75" customHeight="1">
      <c r="A295" s="365" t="s">
        <v>126</v>
      </c>
      <c r="B295" s="98"/>
      <c r="C295" s="99"/>
      <c r="D295" s="63" t="str">
        <f t="shared" si="69"/>
        <v/>
      </c>
      <c r="E295" s="99"/>
      <c r="F295" s="99"/>
      <c r="G295" s="63" t="str">
        <f t="shared" si="70"/>
        <v/>
      </c>
      <c r="H295" s="99"/>
      <c r="I295" s="99"/>
      <c r="J295" s="63" t="str">
        <f t="shared" si="71"/>
        <v/>
      </c>
      <c r="K295" s="99"/>
      <c r="L295" s="99"/>
      <c r="M295" s="63" t="str">
        <f t="shared" si="72"/>
        <v/>
      </c>
      <c r="N295" s="99"/>
      <c r="O295" s="99"/>
      <c r="P295" s="63" t="str">
        <f t="shared" si="73"/>
        <v/>
      </c>
      <c r="Q295" s="99"/>
      <c r="R295" s="99"/>
      <c r="S295" s="63" t="str">
        <f t="shared" si="74"/>
        <v/>
      </c>
      <c r="T295" s="64"/>
      <c r="U295" s="99"/>
      <c r="V295" s="63" t="str">
        <f t="shared" si="75"/>
        <v/>
      </c>
      <c r="W295" s="99"/>
      <c r="X295" s="99"/>
      <c r="Y295" s="63" t="str">
        <f t="shared" si="76"/>
        <v/>
      </c>
    </row>
    <row r="296" spans="1:27" ht="30" customHeight="1">
      <c r="A296" s="884" t="s">
        <v>127</v>
      </c>
      <c r="B296" s="884"/>
      <c r="C296" s="884"/>
      <c r="D296" s="884"/>
      <c r="E296" s="884"/>
      <c r="F296" s="884"/>
      <c r="G296" s="884"/>
      <c r="H296" s="884"/>
      <c r="I296" s="884"/>
      <c r="J296" s="884"/>
      <c r="K296" s="884"/>
      <c r="L296" s="884"/>
      <c r="M296" s="884"/>
      <c r="N296" s="884"/>
      <c r="O296" s="884"/>
      <c r="P296" s="884"/>
      <c r="Q296" s="884"/>
      <c r="R296" s="884"/>
      <c r="S296" s="884"/>
      <c r="T296" s="884"/>
      <c r="U296" s="884"/>
      <c r="V296" s="884"/>
      <c r="W296" s="884"/>
      <c r="X296" s="884"/>
      <c r="Y296" s="884"/>
    </row>
    <row r="297" spans="1:27">
      <c r="A297" s="804" t="s">
        <v>128</v>
      </c>
      <c r="B297" s="804"/>
      <c r="C297" s="804"/>
      <c r="D297" s="804"/>
      <c r="E297" s="804"/>
      <c r="F297" s="804"/>
      <c r="G297" s="804"/>
      <c r="H297" s="804"/>
      <c r="I297" s="804"/>
      <c r="J297" s="804"/>
      <c r="K297" s="804"/>
      <c r="L297" s="804"/>
      <c r="M297" s="804"/>
      <c r="N297" s="804"/>
      <c r="O297" s="804"/>
      <c r="P297" s="804"/>
      <c r="Q297" s="804"/>
      <c r="R297" s="804"/>
      <c r="S297" s="804"/>
      <c r="T297" s="804"/>
      <c r="U297" s="804"/>
      <c r="V297" s="804"/>
      <c r="W297" s="804"/>
      <c r="X297" s="804"/>
      <c r="Y297" s="804"/>
    </row>
    <row r="298" spans="1:27">
      <c r="A298" s="805" t="s">
        <v>129</v>
      </c>
      <c r="B298" s="805"/>
      <c r="C298" s="805"/>
      <c r="D298" s="805"/>
      <c r="E298" s="805"/>
      <c r="F298" s="805"/>
      <c r="G298" s="805"/>
      <c r="H298" s="805"/>
      <c r="I298" s="805"/>
      <c r="J298" s="805"/>
      <c r="K298" s="805"/>
      <c r="L298" s="805"/>
      <c r="M298" s="805"/>
      <c r="N298" s="805"/>
      <c r="O298" s="805"/>
      <c r="P298" s="805"/>
      <c r="Q298" s="805"/>
      <c r="R298" s="805"/>
      <c r="S298" s="805"/>
      <c r="T298" s="805"/>
      <c r="U298" s="805"/>
      <c r="V298" s="805"/>
      <c r="W298" s="805"/>
      <c r="X298" s="805"/>
      <c r="Y298" s="805"/>
    </row>
    <row r="299" spans="1:27" ht="16.5" customHeight="1">
      <c r="A299" s="709" t="s">
        <v>406</v>
      </c>
      <c r="B299" s="709"/>
      <c r="C299" s="709"/>
      <c r="D299" s="709"/>
      <c r="E299" s="709"/>
      <c r="F299" s="709"/>
      <c r="G299" s="709"/>
      <c r="H299" s="709"/>
      <c r="I299" s="709"/>
      <c r="J299" s="709"/>
      <c r="K299" s="709"/>
      <c r="L299" s="709"/>
      <c r="M299" s="709"/>
      <c r="N299" s="709"/>
      <c r="O299" s="709"/>
      <c r="P299" s="709"/>
      <c r="Q299" s="709"/>
      <c r="R299" s="709"/>
      <c r="S299" s="709"/>
      <c r="T299" s="709"/>
      <c r="U299" s="709"/>
      <c r="V299" s="709"/>
      <c r="W299" s="709"/>
      <c r="X299" s="709"/>
      <c r="Y299" s="709"/>
    </row>
    <row r="300" spans="1:27">
      <c r="A300" s="709" t="s">
        <v>407</v>
      </c>
      <c r="B300" s="709"/>
      <c r="C300" s="709"/>
      <c r="D300" s="709"/>
      <c r="E300" s="709"/>
      <c r="F300" s="709"/>
      <c r="G300" s="709"/>
      <c r="H300" s="709"/>
      <c r="I300" s="709"/>
      <c r="J300" s="709"/>
      <c r="K300" s="709"/>
      <c r="L300" s="709"/>
      <c r="M300" s="709"/>
      <c r="N300" s="709"/>
      <c r="O300" s="709"/>
      <c r="P300" s="709"/>
      <c r="Q300" s="709"/>
      <c r="R300" s="709"/>
      <c r="S300" s="709"/>
      <c r="T300" s="709"/>
      <c r="U300" s="709"/>
      <c r="V300" s="709"/>
      <c r="W300" s="709"/>
      <c r="X300" s="709"/>
      <c r="Y300" s="709"/>
    </row>
    <row r="301" spans="1:27">
      <c r="A301" s="669"/>
      <c r="B301" s="669"/>
      <c r="C301" s="669"/>
      <c r="D301" s="669"/>
      <c r="E301" s="669"/>
      <c r="F301" s="669"/>
      <c r="G301" s="669"/>
      <c r="H301" s="669"/>
      <c r="I301" s="669"/>
      <c r="J301" s="669"/>
      <c r="K301" s="669"/>
      <c r="L301" s="669"/>
      <c r="M301" s="669"/>
      <c r="N301" s="669"/>
      <c r="O301" s="669"/>
      <c r="P301" s="669"/>
      <c r="Q301" s="669"/>
      <c r="R301" s="669"/>
      <c r="S301" s="669"/>
      <c r="T301" s="669"/>
      <c r="U301" s="669"/>
      <c r="V301" s="669"/>
      <c r="W301" s="669"/>
      <c r="X301" s="669"/>
      <c r="Y301" s="669"/>
    </row>
    <row r="302" spans="1:27" ht="11.25" customHeight="1">
      <c r="A302" s="298"/>
      <c r="B302" s="298"/>
      <c r="C302" s="298"/>
      <c r="D302" s="298"/>
      <c r="E302" s="298"/>
      <c r="F302" s="298"/>
      <c r="G302" s="298"/>
      <c r="H302" s="298"/>
      <c r="I302" s="298"/>
      <c r="J302" s="298"/>
      <c r="K302" s="298"/>
      <c r="L302" s="298"/>
      <c r="M302" s="298"/>
      <c r="N302" s="298"/>
      <c r="O302" s="298"/>
      <c r="P302" s="298"/>
      <c r="Q302" s="298"/>
      <c r="R302" s="298"/>
      <c r="S302" s="298"/>
      <c r="T302" s="298"/>
      <c r="U302" s="298"/>
      <c r="V302" s="298"/>
      <c r="W302" s="298"/>
      <c r="X302" s="298"/>
      <c r="Y302" s="298"/>
    </row>
    <row r="303" spans="1:27">
      <c r="A303" s="730" t="s">
        <v>99</v>
      </c>
      <c r="B303" s="731"/>
      <c r="C303" s="731"/>
      <c r="D303" s="731"/>
      <c r="E303" s="731"/>
      <c r="F303" s="731"/>
      <c r="G303" s="731"/>
      <c r="H303" s="731"/>
      <c r="I303" s="731"/>
      <c r="J303" s="732"/>
    </row>
    <row r="304" spans="1:27">
      <c r="A304" s="806" t="s">
        <v>117</v>
      </c>
      <c r="B304" s="730">
        <v>2013</v>
      </c>
      <c r="C304" s="731"/>
      <c r="D304" s="732"/>
      <c r="E304" s="730">
        <v>2014</v>
      </c>
      <c r="F304" s="731"/>
      <c r="G304" s="732"/>
      <c r="H304" s="730">
        <v>2015</v>
      </c>
      <c r="I304" s="731"/>
      <c r="J304" s="732"/>
      <c r="K304" s="305"/>
      <c r="L304" s="305"/>
    </row>
    <row r="305" spans="1:27">
      <c r="A305" s="807"/>
      <c r="B305" s="286"/>
      <c r="C305" s="287"/>
      <c r="D305" s="288"/>
      <c r="E305" s="286"/>
      <c r="F305" s="287"/>
      <c r="G305" s="288"/>
      <c r="H305" s="286"/>
      <c r="I305" s="287"/>
      <c r="J305" s="288"/>
      <c r="K305" s="305"/>
      <c r="L305" s="305"/>
    </row>
    <row r="306" spans="1:27">
      <c r="A306" s="807"/>
      <c r="B306" s="101" t="s">
        <v>118</v>
      </c>
      <c r="C306" s="728" t="s">
        <v>119</v>
      </c>
      <c r="D306" s="729"/>
      <c r="E306" s="101" t="s">
        <v>118</v>
      </c>
      <c r="F306" s="728" t="s">
        <v>119</v>
      </c>
      <c r="G306" s="729"/>
      <c r="H306" s="101" t="s">
        <v>118</v>
      </c>
      <c r="I306" s="728" t="s">
        <v>119</v>
      </c>
      <c r="J306" s="729"/>
      <c r="K306" s="305"/>
      <c r="L306" s="305"/>
    </row>
    <row r="307" spans="1:27">
      <c r="A307" s="808"/>
      <c r="B307" s="101" t="s">
        <v>120</v>
      </c>
      <c r="C307" s="101" t="s">
        <v>120</v>
      </c>
      <c r="D307" s="101" t="s">
        <v>60</v>
      </c>
      <c r="E307" s="101" t="s">
        <v>120</v>
      </c>
      <c r="F307" s="101" t="s">
        <v>120</v>
      </c>
      <c r="G307" s="101" t="s">
        <v>60</v>
      </c>
      <c r="H307" s="101" t="s">
        <v>120</v>
      </c>
      <c r="I307" s="101" t="s">
        <v>120</v>
      </c>
      <c r="J307" s="101" t="s">
        <v>60</v>
      </c>
      <c r="K307" s="305"/>
      <c r="L307" s="305"/>
    </row>
    <row r="308" spans="1:27" s="333" customFormat="1" ht="33.75" customHeight="1">
      <c r="A308" s="698" t="s">
        <v>374</v>
      </c>
      <c r="B308" s="688"/>
      <c r="C308" s="689"/>
      <c r="D308" s="88" t="str">
        <f t="shared" ref="D308:D315" si="77">IF(C308=0,"",C308*100/B308)</f>
        <v/>
      </c>
      <c r="E308" s="688"/>
      <c r="F308" s="89"/>
      <c r="G308" s="88" t="str">
        <f t="shared" ref="G308:G317" si="78">IF(F308=0,"",F308*100/E308)</f>
        <v/>
      </c>
      <c r="H308" s="688"/>
      <c r="I308" s="89"/>
      <c r="J308" s="91" t="str">
        <f t="shared" ref="J308:J317" si="79">IF(I308=0,"",I308*100/H308)</f>
        <v/>
      </c>
      <c r="K308" s="318"/>
      <c r="L308" s="100"/>
      <c r="M308" s="100"/>
      <c r="N308" s="318"/>
      <c r="O308" s="100"/>
      <c r="P308" s="100"/>
      <c r="Q308" s="318"/>
      <c r="R308" s="100"/>
      <c r="S308" s="100"/>
      <c r="T308" s="318"/>
      <c r="U308" s="100"/>
      <c r="V308" s="100"/>
      <c r="W308" s="318"/>
      <c r="X308" s="100"/>
      <c r="Y308" s="100"/>
      <c r="Z308" s="318"/>
      <c r="AA308" s="318"/>
    </row>
    <row r="309" spans="1:27" s="333" customFormat="1" ht="33" customHeight="1">
      <c r="A309" s="698" t="s">
        <v>375</v>
      </c>
      <c r="B309" s="676"/>
      <c r="C309" s="664"/>
      <c r="D309" s="58" t="str">
        <f t="shared" si="77"/>
        <v/>
      </c>
      <c r="E309" s="676"/>
      <c r="F309" s="94"/>
      <c r="G309" s="58" t="str">
        <f t="shared" si="78"/>
        <v/>
      </c>
      <c r="H309" s="676"/>
      <c r="I309" s="94"/>
      <c r="J309" s="59" t="str">
        <f t="shared" si="79"/>
        <v/>
      </c>
      <c r="K309" s="318"/>
      <c r="L309" s="100"/>
      <c r="M309" s="100"/>
      <c r="N309" s="318"/>
      <c r="O309" s="100"/>
      <c r="P309" s="100"/>
      <c r="Q309" s="318"/>
      <c r="R309" s="100"/>
      <c r="S309" s="100"/>
      <c r="T309" s="318"/>
      <c r="U309" s="100"/>
      <c r="V309" s="100"/>
      <c r="W309" s="318"/>
      <c r="X309" s="100"/>
      <c r="Y309" s="100"/>
      <c r="Z309" s="318"/>
      <c r="AA309" s="318"/>
    </row>
    <row r="310" spans="1:27" ht="32.25" customHeight="1">
      <c r="A310" s="698" t="s">
        <v>380</v>
      </c>
      <c r="B310" s="676"/>
      <c r="C310" s="664"/>
      <c r="D310" s="58" t="str">
        <f t="shared" si="77"/>
        <v/>
      </c>
      <c r="E310" s="676"/>
      <c r="F310" s="664"/>
      <c r="G310" s="58" t="str">
        <f t="shared" si="78"/>
        <v/>
      </c>
      <c r="H310" s="676"/>
      <c r="I310" s="664"/>
      <c r="J310" s="59" t="str">
        <f t="shared" si="79"/>
        <v/>
      </c>
      <c r="K310" s="97"/>
      <c r="L310" s="97"/>
    </row>
    <row r="311" spans="1:27" ht="33" customHeight="1">
      <c r="A311" s="698" t="s">
        <v>381</v>
      </c>
      <c r="B311" s="676"/>
      <c r="C311" s="664"/>
      <c r="D311" s="58" t="str">
        <f t="shared" si="77"/>
        <v/>
      </c>
      <c r="E311" s="676"/>
      <c r="F311" s="664"/>
      <c r="G311" s="58" t="str">
        <f t="shared" si="78"/>
        <v/>
      </c>
      <c r="H311" s="676"/>
      <c r="I311" s="664"/>
      <c r="J311" s="59" t="str">
        <f t="shared" si="79"/>
        <v/>
      </c>
      <c r="K311" s="97"/>
      <c r="L311" s="97"/>
    </row>
    <row r="312" spans="1:27" ht="32.25" customHeight="1">
      <c r="A312" s="353" t="s">
        <v>121</v>
      </c>
      <c r="B312" s="102" t="str">
        <f>IF(C310=0,"",(C310+C311))</f>
        <v/>
      </c>
      <c r="C312" s="94"/>
      <c r="D312" s="58" t="str">
        <f t="shared" si="77"/>
        <v/>
      </c>
      <c r="E312" s="102" t="str">
        <f>IF(F310=0,"",(F310+F311))</f>
        <v/>
      </c>
      <c r="F312" s="94"/>
      <c r="G312" s="58" t="str">
        <f>IF(F312=0,"",F312*100/E312)</f>
        <v/>
      </c>
      <c r="H312" s="102" t="str">
        <f>IF(I310=0,"",(I310+I311))</f>
        <v/>
      </c>
      <c r="I312" s="94"/>
      <c r="J312" s="59" t="str">
        <f>IF(I312=0,"",I312*100/H312)</f>
        <v/>
      </c>
      <c r="K312" s="97"/>
      <c r="L312" s="97"/>
    </row>
    <row r="313" spans="1:27" ht="36" customHeight="1">
      <c r="A313" s="698" t="s">
        <v>387</v>
      </c>
      <c r="B313" s="102" t="str">
        <f>IF(C310=0,"",C310)</f>
        <v/>
      </c>
      <c r="C313" s="94"/>
      <c r="D313" s="58" t="str">
        <f t="shared" si="77"/>
        <v/>
      </c>
      <c r="E313" s="102" t="str">
        <f>IF(F310=0,"",F310)</f>
        <v/>
      </c>
      <c r="F313" s="94"/>
      <c r="G313" s="58" t="str">
        <f>IF(F313=0,"",F313*100/E313)</f>
        <v/>
      </c>
      <c r="H313" s="102" t="str">
        <f>IF(I310=0,"",I310)</f>
        <v/>
      </c>
      <c r="I313" s="94"/>
      <c r="J313" s="59" t="str">
        <f>IF(I313=0,"",I313*100/H313)</f>
        <v/>
      </c>
      <c r="K313" s="97"/>
      <c r="L313" s="97"/>
    </row>
    <row r="314" spans="1:27" ht="39.75" customHeight="1">
      <c r="A314" s="698" t="s">
        <v>386</v>
      </c>
      <c r="B314" s="102" t="str">
        <f>IF(C311=0,"",C311)</f>
        <v/>
      </c>
      <c r="C314" s="94"/>
      <c r="D314" s="58" t="str">
        <f t="shared" si="77"/>
        <v/>
      </c>
      <c r="E314" s="102" t="str">
        <f>IF(F311=0,"",F311)</f>
        <v/>
      </c>
      <c r="F314" s="94"/>
      <c r="G314" s="58" t="str">
        <f>IF(F314=0,"",F314*100/E314)</f>
        <v/>
      </c>
      <c r="H314" s="102" t="str">
        <f>IF(I311=0,"",I311)</f>
        <v/>
      </c>
      <c r="I314" s="94"/>
      <c r="J314" s="59" t="str">
        <f>IF(I314=0,"",I314*100/H314)</f>
        <v/>
      </c>
      <c r="K314" s="97"/>
      <c r="L314" s="97"/>
    </row>
    <row r="315" spans="1:27" ht="45.75" customHeight="1">
      <c r="A315" s="373" t="s">
        <v>122</v>
      </c>
      <c r="B315" s="102" t="str">
        <f>IF(C313=0,"",(C313+C314))</f>
        <v/>
      </c>
      <c r="C315" s="94"/>
      <c r="D315" s="58" t="str">
        <f t="shared" si="77"/>
        <v/>
      </c>
      <c r="E315" s="102" t="str">
        <f>IF(F313=0,"",(F313+F314))</f>
        <v/>
      </c>
      <c r="F315" s="94"/>
      <c r="G315" s="58" t="str">
        <f>IF(F315=0,"",F315*100/E315)</f>
        <v/>
      </c>
      <c r="H315" s="102" t="str">
        <f>IF(I313=0,"",(I313+I314))</f>
        <v/>
      </c>
      <c r="I315" s="94"/>
      <c r="J315" s="59" t="str">
        <f>IF(I315=0,"",I315*100/H315)</f>
        <v/>
      </c>
      <c r="K315" s="97"/>
      <c r="L315" s="97"/>
    </row>
    <row r="316" spans="1:27" ht="32.25" customHeight="1">
      <c r="A316" s="698" t="s">
        <v>376</v>
      </c>
      <c r="B316" s="676"/>
      <c r="C316" s="664"/>
      <c r="D316" s="58" t="str">
        <f t="shared" ref="D316:D317" si="80">IF(C316=0,"",C316*100/B316)</f>
        <v/>
      </c>
      <c r="E316" s="676"/>
      <c r="F316" s="94"/>
      <c r="G316" s="58" t="str">
        <f t="shared" si="78"/>
        <v/>
      </c>
      <c r="H316" s="676"/>
      <c r="I316" s="94"/>
      <c r="J316" s="59" t="str">
        <f t="shared" si="79"/>
        <v/>
      </c>
      <c r="K316" s="97"/>
      <c r="L316" s="97"/>
    </row>
    <row r="317" spans="1:27" ht="35.25" customHeight="1">
      <c r="A317" s="698" t="s">
        <v>377</v>
      </c>
      <c r="B317" s="676"/>
      <c r="C317" s="664"/>
      <c r="D317" s="58" t="str">
        <f t="shared" si="80"/>
        <v/>
      </c>
      <c r="E317" s="676"/>
      <c r="F317" s="94"/>
      <c r="G317" s="58" t="str">
        <f t="shared" si="78"/>
        <v/>
      </c>
      <c r="H317" s="676"/>
      <c r="I317" s="94"/>
      <c r="J317" s="59" t="str">
        <f t="shared" si="79"/>
        <v/>
      </c>
      <c r="K317" s="97"/>
      <c r="L317" s="97"/>
    </row>
    <row r="318" spans="1:27" ht="32.25" customHeight="1">
      <c r="A318" s="353" t="s">
        <v>391</v>
      </c>
      <c r="B318" s="676"/>
      <c r="C318" s="94"/>
      <c r="D318" s="58"/>
      <c r="E318" s="676"/>
      <c r="F318" s="94"/>
      <c r="G318" s="58"/>
      <c r="H318" s="676"/>
      <c r="I318" s="94"/>
      <c r="J318" s="59"/>
      <c r="K318" s="97"/>
      <c r="L318" s="97"/>
    </row>
    <row r="319" spans="1:27" ht="33" customHeight="1">
      <c r="A319" s="353" t="s">
        <v>390</v>
      </c>
      <c r="B319" s="676"/>
      <c r="C319" s="94"/>
      <c r="D319" s="58" t="str">
        <f>IF(C319=0,"",C319*100/B319)</f>
        <v/>
      </c>
      <c r="E319" s="676"/>
      <c r="F319" s="94"/>
      <c r="G319" s="58" t="str">
        <f>IF(F319=0,"",F319*100/E319)</f>
        <v/>
      </c>
      <c r="H319" s="676"/>
      <c r="I319" s="94"/>
      <c r="J319" s="59" t="str">
        <f t="shared" ref="J319:J326" si="81">IF(I319=0,"",I319*100/H319)</f>
        <v/>
      </c>
      <c r="K319" s="97"/>
      <c r="L319" s="97"/>
    </row>
    <row r="320" spans="1:27" ht="33.75" customHeight="1">
      <c r="A320" s="692" t="s">
        <v>123</v>
      </c>
      <c r="B320" s="102" t="str">
        <f>IF(C318=0,"",(C318+C319))</f>
        <v/>
      </c>
      <c r="C320" s="94"/>
      <c r="D320" s="58" t="str">
        <f>IF(C320=0,"",C320*100/B320)</f>
        <v/>
      </c>
      <c r="E320" s="102" t="str">
        <f>IF(F318=0,"",(F318+F319))</f>
        <v/>
      </c>
      <c r="F320" s="94"/>
      <c r="G320" s="58" t="str">
        <f>IF(F320=0,"",F320*100/E320)</f>
        <v/>
      </c>
      <c r="H320" s="102" t="str">
        <f>IF(I318=0,"",(I318+I319))</f>
        <v/>
      </c>
      <c r="I320" s="94"/>
      <c r="J320" s="59" t="str">
        <f t="shared" si="81"/>
        <v/>
      </c>
      <c r="K320" s="97"/>
      <c r="L320" s="97"/>
    </row>
    <row r="321" spans="1:25" ht="35.25" customHeight="1">
      <c r="A321" s="692" t="s">
        <v>388</v>
      </c>
      <c r="B321" s="102" t="str">
        <f>IF(C318=0,"",C318)</f>
        <v/>
      </c>
      <c r="C321" s="94"/>
      <c r="D321" s="58" t="str">
        <f>IF(C321=0,"",C321*100/B321)</f>
        <v/>
      </c>
      <c r="E321" s="102" t="str">
        <f>IF(F318=0,"",F318)</f>
        <v/>
      </c>
      <c r="F321" s="94"/>
      <c r="G321" s="58" t="str">
        <f>IF(F321=0,"",F321*100/E321)</f>
        <v/>
      </c>
      <c r="H321" s="102" t="str">
        <f>IF(I318=0,"",I318)</f>
        <v/>
      </c>
      <c r="I321" s="94"/>
      <c r="J321" s="59" t="str">
        <f t="shared" si="81"/>
        <v/>
      </c>
      <c r="K321" s="97"/>
      <c r="L321" s="97"/>
    </row>
    <row r="322" spans="1:25" ht="42.75" customHeight="1">
      <c r="A322" s="692" t="s">
        <v>389</v>
      </c>
      <c r="B322" s="102" t="str">
        <f>IF(C319=0,"",C319)</f>
        <v/>
      </c>
      <c r="C322" s="94"/>
      <c r="D322" s="58" t="str">
        <f>IF(C322=0,"",C322*100/B322)</f>
        <v/>
      </c>
      <c r="E322" s="102" t="str">
        <f>IF(F319=0,"",F319)</f>
        <v/>
      </c>
      <c r="F322" s="94"/>
      <c r="G322" s="58" t="str">
        <f>IF(F322=0,"",F322*100/E322)</f>
        <v/>
      </c>
      <c r="H322" s="102" t="str">
        <f>IF(I319=0,"",I319)</f>
        <v/>
      </c>
      <c r="I322" s="94"/>
      <c r="J322" s="59" t="str">
        <f t="shared" si="81"/>
        <v/>
      </c>
      <c r="K322" s="97"/>
      <c r="L322" s="97"/>
    </row>
    <row r="323" spans="1:25" ht="44.25" customHeight="1">
      <c r="A323" s="374" t="s">
        <v>124</v>
      </c>
      <c r="B323" s="102" t="str">
        <f>IF(C321=0,"",(C321+C322))</f>
        <v/>
      </c>
      <c r="C323" s="94"/>
      <c r="D323" s="58" t="str">
        <f>IF(C323=0,"",C323*100/B323)</f>
        <v/>
      </c>
      <c r="E323" s="102" t="str">
        <f>IF(F321=0,"",(F321+F322))</f>
        <v/>
      </c>
      <c r="F323" s="94"/>
      <c r="G323" s="58" t="str">
        <f t="shared" ref="G323" si="82">IF(F323=0,"",F323*100/E323)</f>
        <v/>
      </c>
      <c r="H323" s="102" t="str">
        <f>IF(I321=0,"",(I321+I322))</f>
        <v/>
      </c>
      <c r="I323" s="94"/>
      <c r="J323" s="59" t="str">
        <f t="shared" si="81"/>
        <v/>
      </c>
      <c r="K323" s="97"/>
      <c r="L323" s="97"/>
    </row>
    <row r="324" spans="1:25">
      <c r="A324" s="17" t="s">
        <v>125</v>
      </c>
      <c r="B324" s="92"/>
      <c r="C324" s="94"/>
      <c r="D324" s="58" t="str">
        <f t="shared" ref="D324" si="83">IF(C324=0,"",C324*100/B324)</f>
        <v/>
      </c>
      <c r="E324" s="94"/>
      <c r="F324" s="94"/>
      <c r="G324" s="58" t="str">
        <f>IF(F324=0,"",F324*100/E324)</f>
        <v/>
      </c>
      <c r="H324" s="94"/>
      <c r="I324" s="94"/>
      <c r="J324" s="59" t="str">
        <f t="shared" si="81"/>
        <v/>
      </c>
      <c r="K324" s="97"/>
    </row>
    <row r="325" spans="1:25" ht="30.75" customHeight="1">
      <c r="A325" s="357" t="s">
        <v>342</v>
      </c>
      <c r="B325" s="92"/>
      <c r="C325" s="94"/>
      <c r="D325" s="58" t="str">
        <f>IF(C325=0,"",C325*100/B325)</f>
        <v/>
      </c>
      <c r="E325" s="94"/>
      <c r="F325" s="94"/>
      <c r="G325" s="58" t="str">
        <f>IF(F325=0,"",F325*100/E325)</f>
        <v/>
      </c>
      <c r="H325" s="94"/>
      <c r="I325" s="94"/>
      <c r="J325" s="59" t="str">
        <f t="shared" si="81"/>
        <v/>
      </c>
    </row>
    <row r="326" spans="1:25" ht="30.75" customHeight="1">
      <c r="A326" s="386" t="s">
        <v>126</v>
      </c>
      <c r="B326" s="98"/>
      <c r="C326" s="99"/>
      <c r="D326" s="63" t="str">
        <f>IF(C326=0,"",C326*100/B326)</f>
        <v/>
      </c>
      <c r="E326" s="99"/>
      <c r="F326" s="99"/>
      <c r="G326" s="63" t="str">
        <f>IF(F326=0,"",F326*100/E326)</f>
        <v/>
      </c>
      <c r="H326" s="99"/>
      <c r="I326" s="99"/>
      <c r="J326" s="65" t="str">
        <f t="shared" si="81"/>
        <v/>
      </c>
    </row>
    <row r="327" spans="1:25" ht="29.25" customHeight="1">
      <c r="A327" s="809" t="s">
        <v>127</v>
      </c>
      <c r="B327" s="809"/>
      <c r="C327" s="809"/>
      <c r="D327" s="809"/>
      <c r="E327" s="809"/>
      <c r="F327" s="809"/>
      <c r="G327" s="809"/>
      <c r="H327" s="809"/>
      <c r="I327" s="809"/>
      <c r="J327" s="809"/>
      <c r="K327" s="809"/>
      <c r="L327" s="809"/>
      <c r="M327" s="809"/>
      <c r="N327" s="809"/>
      <c r="O327" s="809"/>
      <c r="P327" s="809"/>
      <c r="Q327" s="809"/>
      <c r="R327" s="809"/>
      <c r="S327" s="809"/>
      <c r="T327" s="809"/>
      <c r="U327" s="809"/>
      <c r="V327" s="809"/>
      <c r="W327" s="809"/>
      <c r="X327" s="809"/>
      <c r="Y327" s="809"/>
    </row>
    <row r="328" spans="1:25">
      <c r="A328" s="804" t="s">
        <v>128</v>
      </c>
      <c r="B328" s="804"/>
      <c r="C328" s="804"/>
      <c r="D328" s="804"/>
      <c r="E328" s="804"/>
      <c r="F328" s="804"/>
      <c r="G328" s="804"/>
      <c r="H328" s="804"/>
      <c r="I328" s="804"/>
      <c r="J328" s="804"/>
      <c r="K328" s="804"/>
      <c r="L328" s="804"/>
      <c r="M328" s="804"/>
      <c r="N328" s="804"/>
      <c r="O328" s="804"/>
      <c r="P328" s="804"/>
      <c r="Q328" s="804"/>
      <c r="R328" s="804"/>
      <c r="S328" s="804"/>
      <c r="T328" s="804"/>
      <c r="U328" s="804"/>
      <c r="V328" s="804"/>
      <c r="W328" s="804"/>
      <c r="X328" s="804"/>
      <c r="Y328" s="804"/>
    </row>
    <row r="329" spans="1:25">
      <c r="A329" s="805" t="s">
        <v>129</v>
      </c>
      <c r="B329" s="805"/>
      <c r="C329" s="805"/>
      <c r="D329" s="805"/>
      <c r="E329" s="805"/>
      <c r="F329" s="805"/>
      <c r="G329" s="805"/>
      <c r="H329" s="805"/>
      <c r="I329" s="805"/>
      <c r="J329" s="805"/>
      <c r="K329" s="805"/>
      <c r="L329" s="805"/>
      <c r="M329" s="805"/>
      <c r="N329" s="805"/>
      <c r="O329" s="805"/>
      <c r="P329" s="805"/>
      <c r="Q329" s="805"/>
      <c r="R329" s="805"/>
      <c r="S329" s="805"/>
      <c r="T329" s="805"/>
      <c r="U329" s="805"/>
      <c r="V329" s="805"/>
      <c r="W329" s="805"/>
      <c r="X329" s="805"/>
      <c r="Y329" s="805"/>
    </row>
    <row r="330" spans="1:25" ht="16.5" customHeight="1">
      <c r="A330" s="709" t="s">
        <v>406</v>
      </c>
      <c r="B330" s="709"/>
      <c r="C330" s="709"/>
      <c r="D330" s="709"/>
      <c r="E330" s="709"/>
      <c r="F330" s="709"/>
      <c r="G330" s="709"/>
      <c r="H330" s="709"/>
      <c r="I330" s="709"/>
      <c r="J330" s="709"/>
      <c r="K330" s="709"/>
      <c r="L330" s="709"/>
      <c r="M330" s="709"/>
      <c r="N330" s="709"/>
      <c r="O330" s="709"/>
      <c r="P330" s="709"/>
      <c r="Q330" s="709"/>
      <c r="R330" s="709"/>
      <c r="S330" s="709"/>
      <c r="T330" s="709"/>
      <c r="U330" s="709"/>
      <c r="V330" s="709"/>
      <c r="W330" s="709"/>
      <c r="X330" s="709"/>
      <c r="Y330" s="709"/>
    </row>
    <row r="331" spans="1:25" ht="13.9" customHeight="1">
      <c r="A331" s="709" t="s">
        <v>407</v>
      </c>
      <c r="B331" s="709"/>
      <c r="C331" s="709"/>
      <c r="D331" s="709"/>
      <c r="E331" s="709"/>
      <c r="F331" s="709"/>
      <c r="G331" s="709"/>
      <c r="H331" s="709"/>
      <c r="I331" s="709"/>
      <c r="J331" s="709"/>
      <c r="K331" s="709"/>
      <c r="L331" s="709"/>
      <c r="M331" s="709"/>
      <c r="N331" s="709"/>
      <c r="O331" s="709"/>
      <c r="P331" s="709"/>
      <c r="Q331" s="709"/>
      <c r="R331" s="709"/>
      <c r="S331" s="709"/>
      <c r="T331" s="709"/>
      <c r="U331" s="709"/>
      <c r="V331" s="709"/>
      <c r="W331" s="709"/>
      <c r="X331" s="709"/>
      <c r="Y331" s="709"/>
    </row>
    <row r="332" spans="1:25" ht="9" customHeight="1">
      <c r="A332" s="668"/>
      <c r="B332" s="668"/>
      <c r="C332" s="668"/>
      <c r="D332" s="668"/>
      <c r="E332" s="668"/>
      <c r="F332" s="668"/>
      <c r="G332" s="668"/>
      <c r="H332" s="668"/>
      <c r="I332" s="668"/>
      <c r="J332" s="668"/>
      <c r="K332" s="668"/>
      <c r="L332" s="668"/>
      <c r="M332" s="668"/>
      <c r="N332" s="668"/>
      <c r="O332" s="668"/>
      <c r="P332" s="668"/>
      <c r="Q332" s="668"/>
      <c r="R332" s="668"/>
      <c r="S332" s="668"/>
      <c r="T332" s="668"/>
      <c r="U332" s="668"/>
      <c r="V332" s="668"/>
      <c r="W332" s="668"/>
      <c r="X332" s="668"/>
      <c r="Y332" s="668"/>
    </row>
    <row r="333" spans="1:25" ht="9" customHeight="1">
      <c r="A333" s="305"/>
      <c r="B333" s="305"/>
      <c r="C333" s="305"/>
      <c r="D333" s="305"/>
      <c r="E333" s="305"/>
      <c r="F333" s="305"/>
      <c r="G333" s="305"/>
      <c r="H333" s="305"/>
      <c r="I333" s="305"/>
      <c r="J333" s="305"/>
      <c r="K333" s="305"/>
    </row>
    <row r="334" spans="1:25">
      <c r="A334" s="836" t="s">
        <v>130</v>
      </c>
      <c r="B334" s="838"/>
      <c r="C334" s="838"/>
      <c r="D334" s="838"/>
      <c r="E334" s="838"/>
      <c r="F334" s="838"/>
      <c r="G334" s="838"/>
      <c r="H334" s="838"/>
      <c r="I334" s="838"/>
      <c r="J334" s="838"/>
      <c r="K334" s="838"/>
      <c r="L334" s="838"/>
      <c r="M334" s="838"/>
      <c r="N334" s="838"/>
      <c r="O334" s="838"/>
      <c r="P334" s="838"/>
      <c r="Q334" s="838"/>
      <c r="R334" s="838"/>
      <c r="S334" s="838"/>
      <c r="T334" s="838"/>
      <c r="U334" s="838"/>
      <c r="V334" s="838"/>
      <c r="W334" s="837"/>
    </row>
    <row r="335" spans="1:25">
      <c r="A335" s="815" t="s">
        <v>58</v>
      </c>
      <c r="B335" s="828">
        <v>2006</v>
      </c>
      <c r="C335" s="830"/>
      <c r="D335" s="828">
        <v>2007</v>
      </c>
      <c r="E335" s="830"/>
      <c r="F335" s="828">
        <v>2008</v>
      </c>
      <c r="G335" s="830"/>
      <c r="H335" s="828">
        <v>2009</v>
      </c>
      <c r="I335" s="830"/>
      <c r="J335" s="828">
        <v>2010</v>
      </c>
      <c r="K335" s="830"/>
      <c r="L335" s="828">
        <v>2011</v>
      </c>
      <c r="M335" s="830"/>
      <c r="N335" s="937">
        <v>2012</v>
      </c>
      <c r="O335" s="938"/>
      <c r="P335" s="938"/>
      <c r="Q335" s="939"/>
      <c r="R335" s="828">
        <v>2013</v>
      </c>
      <c r="S335" s="830"/>
      <c r="T335" s="828">
        <v>2014</v>
      </c>
      <c r="U335" s="830"/>
      <c r="V335" s="828">
        <v>2015</v>
      </c>
      <c r="W335" s="830"/>
    </row>
    <row r="336" spans="1:25">
      <c r="A336" s="816"/>
      <c r="B336" s="716"/>
      <c r="C336" s="717"/>
      <c r="D336" s="716"/>
      <c r="E336" s="717"/>
      <c r="F336" s="716"/>
      <c r="G336" s="717"/>
      <c r="H336" s="716"/>
      <c r="I336" s="717"/>
      <c r="J336" s="935"/>
      <c r="K336" s="936"/>
      <c r="L336" s="935"/>
      <c r="M336" s="936"/>
      <c r="N336" s="831" t="s">
        <v>0</v>
      </c>
      <c r="O336" s="833"/>
      <c r="P336" s="831" t="s">
        <v>8</v>
      </c>
      <c r="Q336" s="833"/>
      <c r="R336" s="716"/>
      <c r="S336" s="717"/>
      <c r="T336" s="716"/>
      <c r="U336" s="717"/>
      <c r="V336" s="716"/>
      <c r="W336" s="717"/>
    </row>
    <row r="337" spans="1:23">
      <c r="A337" s="816"/>
      <c r="B337" s="103" t="s">
        <v>81</v>
      </c>
      <c r="C337" s="103" t="s">
        <v>60</v>
      </c>
      <c r="D337" s="103" t="s">
        <v>81</v>
      </c>
      <c r="E337" s="103" t="s">
        <v>60</v>
      </c>
      <c r="F337" s="103" t="s">
        <v>81</v>
      </c>
      <c r="G337" s="103" t="s">
        <v>60</v>
      </c>
      <c r="H337" s="103" t="s">
        <v>81</v>
      </c>
      <c r="I337" s="103" t="s">
        <v>60</v>
      </c>
      <c r="J337" s="103" t="s">
        <v>81</v>
      </c>
      <c r="K337" s="103" t="s">
        <v>60</v>
      </c>
      <c r="L337" s="103" t="s">
        <v>81</v>
      </c>
      <c r="M337" s="103" t="s">
        <v>60</v>
      </c>
      <c r="N337" s="103" t="s">
        <v>81</v>
      </c>
      <c r="O337" s="103" t="s">
        <v>60</v>
      </c>
      <c r="P337" s="103" t="s">
        <v>81</v>
      </c>
      <c r="Q337" s="103" t="s">
        <v>60</v>
      </c>
      <c r="R337" s="103" t="s">
        <v>81</v>
      </c>
      <c r="S337" s="103" t="s">
        <v>60</v>
      </c>
      <c r="T337" s="103" t="s">
        <v>81</v>
      </c>
      <c r="U337" s="103" t="s">
        <v>60</v>
      </c>
      <c r="V337" s="103" t="s">
        <v>81</v>
      </c>
      <c r="W337" s="103" t="s">
        <v>60</v>
      </c>
    </row>
    <row r="338" spans="1:23">
      <c r="A338" s="155" t="s">
        <v>346</v>
      </c>
      <c r="B338" s="814"/>
      <c r="C338" s="814"/>
      <c r="D338" s="814"/>
      <c r="E338" s="814"/>
      <c r="F338" s="814"/>
      <c r="G338" s="814"/>
      <c r="H338" s="814"/>
      <c r="I338" s="814"/>
      <c r="J338" s="814"/>
      <c r="K338" s="814"/>
      <c r="L338" s="814"/>
      <c r="M338" s="814"/>
      <c r="N338" s="940"/>
      <c r="O338" s="941"/>
      <c r="P338" s="814"/>
      <c r="Q338" s="814"/>
      <c r="R338" s="814"/>
      <c r="S338" s="814"/>
      <c r="T338" s="814"/>
      <c r="U338" s="814"/>
      <c r="V338" s="814"/>
      <c r="W338" s="956"/>
    </row>
    <row r="339" spans="1:23" ht="32.25" customHeight="1">
      <c r="A339" s="205" t="s">
        <v>345</v>
      </c>
      <c r="B339" s="57"/>
      <c r="C339" s="58" t="str">
        <f>IF(B339=0,"",B339*100/(B339+B340+B341))</f>
        <v/>
      </c>
      <c r="D339" s="57"/>
      <c r="E339" s="58" t="str">
        <f>IF(D339=0,"",D339*100/(D339+D340+D341))</f>
        <v/>
      </c>
      <c r="F339" s="57"/>
      <c r="G339" s="58" t="str">
        <f>IF(F339=0,"",F339*100/(F339+F340+F341))</f>
        <v/>
      </c>
      <c r="H339" s="57"/>
      <c r="I339" s="58" t="str">
        <f>IF(H339=0,"",H339*100/(H339+H340+H341))</f>
        <v/>
      </c>
      <c r="J339" s="57"/>
      <c r="K339" s="58" t="str">
        <f>IF(J339=0,"",J339*100/(J339+J340+J341))</f>
        <v/>
      </c>
      <c r="L339" s="57"/>
      <c r="M339" s="58" t="str">
        <f>IF(L339=0,"",L339*100/(L339+L340+L341))</f>
        <v/>
      </c>
      <c r="N339" s="60"/>
      <c r="O339" s="58" t="str">
        <f>IF(N339=0,"",N339*100/(N339+N340+N341))</f>
        <v/>
      </c>
      <c r="P339" s="57"/>
      <c r="Q339" s="58" t="str">
        <f>IF(P339=0,"",P339*100/(P339+P340+P341))</f>
        <v/>
      </c>
      <c r="R339" s="57"/>
      <c r="S339" s="58" t="str">
        <f>IF(R339=0,"",R339*100/(R339+R340+R341))</f>
        <v/>
      </c>
      <c r="T339" s="57"/>
      <c r="U339" s="58" t="str">
        <f>IF(T339=0,"",T339*100/(T339+T340+T341))</f>
        <v/>
      </c>
      <c r="V339" s="57"/>
      <c r="W339" s="59" t="str">
        <f>IF(V339=0,"",V339*100/(V339+V340+V341))</f>
        <v/>
      </c>
    </row>
    <row r="340" spans="1:23" ht="30" customHeight="1">
      <c r="A340" s="205" t="s">
        <v>344</v>
      </c>
      <c r="B340" s="57"/>
      <c r="C340" s="58" t="str">
        <f>IF(B340=0,"",B340*100/(B339+B340+B341))</f>
        <v/>
      </c>
      <c r="D340" s="57"/>
      <c r="E340" s="58" t="str">
        <f>IF(D340=0,"",D340*100/(D339+D340+D341))</f>
        <v/>
      </c>
      <c r="F340" s="57"/>
      <c r="G340" s="58" t="str">
        <f>IF(F340=0,"",F340*100/(F339+F340+F341))</f>
        <v/>
      </c>
      <c r="H340" s="57"/>
      <c r="I340" s="58" t="str">
        <f>IF(H340=0,"",H340*100/(H339+H340+H341))</f>
        <v/>
      </c>
      <c r="J340" s="57"/>
      <c r="K340" s="58" t="str">
        <f>IF(J340=0,"",J340*100/(J339+J340+J341))</f>
        <v/>
      </c>
      <c r="L340" s="57"/>
      <c r="M340" s="58" t="str">
        <f>IF(L340=0,"",L340*100/(L339+L340+L341))</f>
        <v/>
      </c>
      <c r="N340" s="60"/>
      <c r="O340" s="58" t="str">
        <f>IF(N340=0,"",N340*100/(N339+N340+N341))</f>
        <v/>
      </c>
      <c r="P340" s="57"/>
      <c r="Q340" s="58" t="str">
        <f>IF(P340=0,"",P340*100/(P339+P340+P341))</f>
        <v/>
      </c>
      <c r="R340" s="57"/>
      <c r="S340" s="58" t="str">
        <f>IF(R340=0,"",R340*100/(R339+R340+R341))</f>
        <v/>
      </c>
      <c r="T340" s="57"/>
      <c r="U340" s="58" t="str">
        <f>IF(T340=0,"",T340*100/(T339+T340+T341))</f>
        <v/>
      </c>
      <c r="V340" s="57"/>
      <c r="W340" s="59" t="str">
        <f>IF(V340=0,"",V340*100/(V339+V340+V341))</f>
        <v/>
      </c>
    </row>
    <row r="341" spans="1:23" ht="29.25" customHeight="1">
      <c r="A341" s="205" t="s">
        <v>343</v>
      </c>
      <c r="B341" s="57"/>
      <c r="C341" s="58" t="str">
        <f>IF(B341=0,"",B341*100/(B339+B340+B341))</f>
        <v/>
      </c>
      <c r="D341" s="57"/>
      <c r="E341" s="58" t="str">
        <f>IF(D341=0,"",D341*100/(D339+D340+D341))</f>
        <v/>
      </c>
      <c r="F341" s="57"/>
      <c r="G341" s="58" t="str">
        <f>IF(F341=0,"",F341*100/(F339+F340+F341))</f>
        <v/>
      </c>
      <c r="H341" s="57"/>
      <c r="I341" s="58" t="str">
        <f>IF(H341=0,"",H341*100/(H339+H340+H341))</f>
        <v/>
      </c>
      <c r="J341" s="57"/>
      <c r="K341" s="58" t="str">
        <f>IF(J341=0,"",J341*100/(J339+J340+J341))</f>
        <v/>
      </c>
      <c r="L341" s="57"/>
      <c r="M341" s="58" t="str">
        <f>IF(L341=0,"",L341*100/(L339+L340+L341))</f>
        <v/>
      </c>
      <c r="N341" s="60"/>
      <c r="O341" s="58" t="str">
        <f>IF(N341=0,"",N341*100/(N339+N340+N341))</f>
        <v/>
      </c>
      <c r="P341" s="57"/>
      <c r="Q341" s="58" t="str">
        <f>IF(P341=0,"",P341*100/(P339+P340+P341))</f>
        <v/>
      </c>
      <c r="R341" s="57"/>
      <c r="S341" s="58" t="str">
        <f>IF(R341=0,"",R341*100/(R339+R340+R341))</f>
        <v/>
      </c>
      <c r="T341" s="57"/>
      <c r="U341" s="58" t="str">
        <f>IF(T341=0,"",T341*100/(T339+T340+T341))</f>
        <v/>
      </c>
      <c r="V341" s="57"/>
      <c r="W341" s="59" t="str">
        <f>IF(V341=0,"",V341*100/(V339+V340+V341))</f>
        <v/>
      </c>
    </row>
    <row r="342" spans="1:23" ht="21" customHeight="1">
      <c r="A342" s="697" t="s">
        <v>347</v>
      </c>
      <c r="B342" s="916">
        <f>SUM(B339:B341)</f>
        <v>0</v>
      </c>
      <c r="C342" s="917"/>
      <c r="D342" s="916">
        <f>SUM(D339:D341)</f>
        <v>0</v>
      </c>
      <c r="E342" s="917"/>
      <c r="F342" s="916">
        <f>SUM(F339:F341)</f>
        <v>0</v>
      </c>
      <c r="G342" s="917"/>
      <c r="H342" s="916">
        <f>SUM(H339:H341)</f>
        <v>0</v>
      </c>
      <c r="I342" s="917"/>
      <c r="J342" s="916">
        <f>SUM(J339:J341)</f>
        <v>0</v>
      </c>
      <c r="K342" s="917"/>
      <c r="L342" s="916">
        <f>SUM(L339:L341)</f>
        <v>0</v>
      </c>
      <c r="M342" s="917"/>
      <c r="N342" s="916">
        <f>SUM(N339:N341)</f>
        <v>0</v>
      </c>
      <c r="O342" s="917"/>
      <c r="P342" s="916">
        <f>SUM(P339:P341)</f>
        <v>0</v>
      </c>
      <c r="Q342" s="917"/>
      <c r="R342" s="916">
        <f>SUM(R339:R341)</f>
        <v>0</v>
      </c>
      <c r="S342" s="917"/>
      <c r="T342" s="916">
        <f>SUM(T339:T341)</f>
        <v>0</v>
      </c>
      <c r="U342" s="917"/>
      <c r="V342" s="916">
        <f>SUM(V339:V341)</f>
        <v>0</v>
      </c>
      <c r="W342" s="918"/>
    </row>
    <row r="343" spans="1:23">
      <c r="A343" s="4"/>
      <c r="B343" s="104"/>
      <c r="C343" s="100"/>
      <c r="D343" s="104"/>
      <c r="E343" s="100"/>
      <c r="F343" s="104"/>
      <c r="G343" s="100"/>
      <c r="H343" s="104"/>
      <c r="I343" s="100"/>
      <c r="J343" s="104"/>
      <c r="K343" s="100"/>
      <c r="L343" s="100"/>
      <c r="M343" s="100"/>
      <c r="N343" s="104"/>
      <c r="O343" s="100"/>
      <c r="P343" s="104"/>
      <c r="Q343" s="100"/>
    </row>
    <row r="344" spans="1:23" s="105" customFormat="1" ht="12.75">
      <c r="A344" s="919"/>
      <c r="B344" s="905">
        <v>2006</v>
      </c>
      <c r="C344" s="906"/>
      <c r="D344" s="905">
        <v>2007</v>
      </c>
      <c r="E344" s="906"/>
      <c r="F344" s="905">
        <v>2008</v>
      </c>
      <c r="G344" s="906"/>
      <c r="H344" s="905">
        <v>2009</v>
      </c>
      <c r="I344" s="906"/>
      <c r="J344" s="905">
        <v>2010</v>
      </c>
      <c r="K344" s="906"/>
      <c r="L344" s="905">
        <v>2011</v>
      </c>
      <c r="M344" s="906"/>
      <c r="N344" s="912">
        <v>2012</v>
      </c>
      <c r="O344" s="914"/>
      <c r="P344" s="914"/>
      <c r="Q344" s="913"/>
      <c r="R344" s="905">
        <v>2013</v>
      </c>
      <c r="S344" s="906"/>
      <c r="T344" s="905">
        <v>2014</v>
      </c>
      <c r="U344" s="906"/>
      <c r="V344" s="905">
        <v>2015</v>
      </c>
      <c r="W344" s="906"/>
    </row>
    <row r="345" spans="1:23" s="105" customFormat="1" ht="14.25" customHeight="1">
      <c r="A345" s="919"/>
      <c r="B345" s="716"/>
      <c r="C345" s="717"/>
      <c r="D345" s="716"/>
      <c r="E345" s="717"/>
      <c r="F345" s="716"/>
      <c r="G345" s="717"/>
      <c r="H345" s="716"/>
      <c r="I345" s="717"/>
      <c r="J345" s="910"/>
      <c r="K345" s="911"/>
      <c r="L345" s="910"/>
      <c r="M345" s="911"/>
      <c r="N345" s="912" t="s">
        <v>0</v>
      </c>
      <c r="O345" s="913"/>
      <c r="P345" s="914" t="s">
        <v>8</v>
      </c>
      <c r="Q345" s="913"/>
      <c r="R345" s="716"/>
      <c r="S345" s="717"/>
      <c r="T345" s="716"/>
      <c r="U345" s="717"/>
      <c r="V345" s="716"/>
      <c r="W345" s="717"/>
    </row>
    <row r="346" spans="1:23" s="105" customFormat="1" ht="12.75">
      <c r="A346" s="919"/>
      <c r="B346" s="299" t="s">
        <v>27</v>
      </c>
      <c r="C346" s="299" t="s">
        <v>28</v>
      </c>
      <c r="D346" s="299" t="s">
        <v>27</v>
      </c>
      <c r="E346" s="299" t="s">
        <v>28</v>
      </c>
      <c r="F346" s="299" t="s">
        <v>27</v>
      </c>
      <c r="G346" s="299" t="s">
        <v>28</v>
      </c>
      <c r="H346" s="299" t="s">
        <v>27</v>
      </c>
      <c r="I346" s="299" t="s">
        <v>28</v>
      </c>
      <c r="J346" s="299" t="s">
        <v>27</v>
      </c>
      <c r="K346" s="299" t="s">
        <v>28</v>
      </c>
      <c r="L346" s="299" t="s">
        <v>27</v>
      </c>
      <c r="M346" s="299" t="s">
        <v>28</v>
      </c>
      <c r="N346" s="299" t="s">
        <v>27</v>
      </c>
      <c r="O346" s="299" t="s">
        <v>28</v>
      </c>
      <c r="P346" s="299" t="s">
        <v>27</v>
      </c>
      <c r="Q346" s="299" t="s">
        <v>28</v>
      </c>
      <c r="R346" s="299" t="s">
        <v>27</v>
      </c>
      <c r="S346" s="299" t="s">
        <v>28</v>
      </c>
      <c r="T346" s="299" t="s">
        <v>27</v>
      </c>
      <c r="U346" s="299" t="s">
        <v>28</v>
      </c>
      <c r="V346" s="299" t="s">
        <v>27</v>
      </c>
      <c r="W346" s="299" t="s">
        <v>28</v>
      </c>
    </row>
    <row r="347" spans="1:23" s="105" customFormat="1" ht="33.75" customHeight="1">
      <c r="A347" s="375" t="s">
        <v>131</v>
      </c>
      <c r="B347" s="107"/>
      <c r="C347" s="107"/>
      <c r="D347" s="107"/>
      <c r="E347" s="107"/>
      <c r="F347" s="107"/>
      <c r="G347" s="107"/>
      <c r="H347" s="107"/>
      <c r="I347" s="107"/>
      <c r="J347" s="107"/>
      <c r="K347" s="107"/>
      <c r="L347" s="107"/>
      <c r="M347" s="107"/>
      <c r="N347" s="107"/>
      <c r="O347" s="107"/>
      <c r="P347" s="107"/>
      <c r="Q347" s="107"/>
      <c r="R347" s="107"/>
      <c r="S347" s="108"/>
      <c r="T347" s="107"/>
      <c r="U347" s="108"/>
      <c r="V347" s="107"/>
      <c r="W347" s="108"/>
    </row>
    <row r="348" spans="1:23" s="358" customFormat="1" ht="19.5" customHeight="1">
      <c r="A348" s="95" t="s">
        <v>132</v>
      </c>
    </row>
    <row r="349" spans="1:23" s="363" customFormat="1">
      <c r="A349" s="95" t="s">
        <v>70</v>
      </c>
    </row>
    <row r="351" spans="1:23">
      <c r="A351" s="920" t="s">
        <v>133</v>
      </c>
      <c r="B351" s="921"/>
      <c r="C351" s="921"/>
      <c r="D351" s="921"/>
      <c r="E351" s="921"/>
      <c r="F351" s="921"/>
      <c r="G351" s="921"/>
      <c r="H351" s="921"/>
      <c r="I351" s="921"/>
      <c r="J351" s="921"/>
      <c r="K351" s="921"/>
      <c r="L351" s="921"/>
      <c r="M351" s="921"/>
      <c r="N351" s="921"/>
      <c r="O351" s="921"/>
      <c r="P351" s="921"/>
      <c r="Q351" s="921"/>
      <c r="R351" s="921"/>
      <c r="S351" s="921"/>
      <c r="T351" s="921"/>
      <c r="U351" s="921"/>
      <c r="V351" s="921"/>
      <c r="W351" s="922"/>
    </row>
    <row r="352" spans="1:23">
      <c r="A352" s="923" t="s">
        <v>58</v>
      </c>
      <c r="B352" s="925">
        <v>2006</v>
      </c>
      <c r="C352" s="926"/>
      <c r="D352" s="925">
        <v>2007</v>
      </c>
      <c r="E352" s="926"/>
      <c r="F352" s="925">
        <v>2008</v>
      </c>
      <c r="G352" s="823"/>
      <c r="H352" s="925">
        <v>2009</v>
      </c>
      <c r="I352" s="823"/>
      <c r="J352" s="925">
        <v>2010</v>
      </c>
      <c r="K352" s="823"/>
      <c r="L352" s="925">
        <v>2011</v>
      </c>
      <c r="M352" s="823"/>
      <c r="N352" s="826">
        <v>2012</v>
      </c>
      <c r="O352" s="931"/>
      <c r="P352" s="931"/>
      <c r="Q352" s="827"/>
      <c r="R352" s="925">
        <v>2013</v>
      </c>
      <c r="S352" s="823"/>
      <c r="T352" s="925">
        <v>2014</v>
      </c>
      <c r="U352" s="823"/>
      <c r="V352" s="925">
        <v>2015</v>
      </c>
      <c r="W352" s="823"/>
    </row>
    <row r="353" spans="1:23">
      <c r="A353" s="924"/>
      <c r="B353" s="716"/>
      <c r="C353" s="717"/>
      <c r="D353" s="716"/>
      <c r="E353" s="717"/>
      <c r="F353" s="716"/>
      <c r="G353" s="717"/>
      <c r="H353" s="716"/>
      <c r="I353" s="717"/>
      <c r="J353" s="927"/>
      <c r="K353" s="928"/>
      <c r="L353" s="927"/>
      <c r="M353" s="928"/>
      <c r="N353" s="929" t="s">
        <v>0</v>
      </c>
      <c r="O353" s="930"/>
      <c r="P353" s="929" t="s">
        <v>134</v>
      </c>
      <c r="Q353" s="930"/>
      <c r="R353" s="716"/>
      <c r="S353" s="717"/>
      <c r="T353" s="716"/>
      <c r="U353" s="717"/>
      <c r="V353" s="716"/>
      <c r="W353" s="717"/>
    </row>
    <row r="354" spans="1:23">
      <c r="A354" s="924"/>
      <c r="B354" s="109" t="s">
        <v>135</v>
      </c>
      <c r="C354" s="109" t="s">
        <v>136</v>
      </c>
      <c r="D354" s="109" t="s">
        <v>135</v>
      </c>
      <c r="E354" s="109" t="s">
        <v>136</v>
      </c>
      <c r="F354" s="109" t="s">
        <v>135</v>
      </c>
      <c r="G354" s="109" t="s">
        <v>136</v>
      </c>
      <c r="H354" s="109" t="s">
        <v>135</v>
      </c>
      <c r="I354" s="109" t="s">
        <v>136</v>
      </c>
      <c r="J354" s="109" t="s">
        <v>135</v>
      </c>
      <c r="K354" s="109" t="s">
        <v>136</v>
      </c>
      <c r="L354" s="109" t="s">
        <v>135</v>
      </c>
      <c r="M354" s="109" t="s">
        <v>136</v>
      </c>
      <c r="N354" s="109" t="s">
        <v>135</v>
      </c>
      <c r="O354" s="109" t="s">
        <v>136</v>
      </c>
      <c r="P354" s="109" t="s">
        <v>135</v>
      </c>
      <c r="Q354" s="109" t="s">
        <v>136</v>
      </c>
      <c r="R354" s="109" t="s">
        <v>135</v>
      </c>
      <c r="S354" s="266" t="s">
        <v>136</v>
      </c>
      <c r="T354" s="109" t="s">
        <v>135</v>
      </c>
      <c r="U354" s="266" t="s">
        <v>136</v>
      </c>
      <c r="V354" s="109" t="s">
        <v>135</v>
      </c>
      <c r="W354" s="266" t="s">
        <v>136</v>
      </c>
    </row>
    <row r="355" spans="1:23">
      <c r="A355" s="1" t="s">
        <v>137</v>
      </c>
      <c r="B355" s="72"/>
      <c r="C355" s="72"/>
      <c r="D355" s="72"/>
      <c r="E355" s="72"/>
      <c r="F355" s="72"/>
      <c r="G355" s="72"/>
      <c r="H355" s="72"/>
      <c r="I355" s="72"/>
      <c r="J355" s="72"/>
      <c r="K355" s="72"/>
      <c r="L355" s="72"/>
      <c r="M355" s="72"/>
      <c r="N355" s="72"/>
      <c r="O355" s="72"/>
      <c r="P355" s="72"/>
      <c r="Q355" s="72"/>
      <c r="R355" s="72"/>
      <c r="S355" s="110"/>
      <c r="T355" s="72"/>
      <c r="U355" s="110"/>
      <c r="V355" s="72"/>
      <c r="W355" s="110"/>
    </row>
    <row r="356" spans="1:23">
      <c r="A356" s="17" t="s">
        <v>138</v>
      </c>
      <c r="B356" s="57"/>
      <c r="C356" s="57"/>
      <c r="D356" s="57"/>
      <c r="E356" s="57"/>
      <c r="F356" s="57"/>
      <c r="G356" s="57"/>
      <c r="H356" s="57"/>
      <c r="I356" s="57"/>
      <c r="J356" s="57"/>
      <c r="K356" s="57"/>
      <c r="L356" s="57"/>
      <c r="M356" s="57"/>
      <c r="N356" s="57"/>
      <c r="O356" s="57"/>
      <c r="P356" s="57"/>
      <c r="Q356" s="57"/>
      <c r="R356" s="57"/>
      <c r="S356" s="111"/>
      <c r="T356" s="57"/>
      <c r="U356" s="111"/>
      <c r="V356" s="57"/>
      <c r="W356" s="111"/>
    </row>
    <row r="357" spans="1:23">
      <c r="A357" s="17" t="s">
        <v>139</v>
      </c>
      <c r="B357" s="57"/>
      <c r="C357" s="57"/>
      <c r="D357" s="57"/>
      <c r="E357" s="57"/>
      <c r="F357" s="57"/>
      <c r="G357" s="57"/>
      <c r="H357" s="57"/>
      <c r="I357" s="57"/>
      <c r="J357" s="57"/>
      <c r="K357" s="57"/>
      <c r="L357" s="57"/>
      <c r="M357" s="57"/>
      <c r="N357" s="57"/>
      <c r="O357" s="57"/>
      <c r="P357" s="57"/>
      <c r="Q357" s="57"/>
      <c r="R357" s="57"/>
      <c r="S357" s="111"/>
      <c r="T357" s="57"/>
      <c r="U357" s="111"/>
      <c r="V357" s="57"/>
      <c r="W357" s="111"/>
    </row>
    <row r="358" spans="1:23">
      <c r="A358" s="3" t="s">
        <v>140</v>
      </c>
      <c r="B358" s="112">
        <f t="shared" ref="B358:W358" si="84">SUM(B355:B357)</f>
        <v>0</v>
      </c>
      <c r="C358" s="112">
        <f t="shared" si="84"/>
        <v>0</v>
      </c>
      <c r="D358" s="112">
        <f t="shared" si="84"/>
        <v>0</v>
      </c>
      <c r="E358" s="112">
        <f t="shared" si="84"/>
        <v>0</v>
      </c>
      <c r="F358" s="112">
        <f t="shared" si="84"/>
        <v>0</v>
      </c>
      <c r="G358" s="112">
        <f t="shared" si="84"/>
        <v>0</v>
      </c>
      <c r="H358" s="112">
        <f t="shared" si="84"/>
        <v>0</v>
      </c>
      <c r="I358" s="112">
        <f t="shared" si="84"/>
        <v>0</v>
      </c>
      <c r="J358" s="112">
        <f t="shared" si="84"/>
        <v>0</v>
      </c>
      <c r="K358" s="112">
        <f t="shared" si="84"/>
        <v>0</v>
      </c>
      <c r="L358" s="112">
        <f t="shared" si="84"/>
        <v>0</v>
      </c>
      <c r="M358" s="112">
        <f t="shared" si="84"/>
        <v>0</v>
      </c>
      <c r="N358" s="112">
        <f t="shared" si="84"/>
        <v>0</v>
      </c>
      <c r="O358" s="112">
        <f t="shared" si="84"/>
        <v>0</v>
      </c>
      <c r="P358" s="112">
        <f t="shared" si="84"/>
        <v>0</v>
      </c>
      <c r="Q358" s="112">
        <f t="shared" si="84"/>
        <v>0</v>
      </c>
      <c r="R358" s="112">
        <f t="shared" si="84"/>
        <v>0</v>
      </c>
      <c r="S358" s="112">
        <f t="shared" si="84"/>
        <v>0</v>
      </c>
      <c r="T358" s="112">
        <f t="shared" si="84"/>
        <v>0</v>
      </c>
      <c r="U358" s="112">
        <f t="shared" si="84"/>
        <v>0</v>
      </c>
      <c r="V358" s="112">
        <f t="shared" si="84"/>
        <v>0</v>
      </c>
      <c r="W358" s="267">
        <f t="shared" si="84"/>
        <v>0</v>
      </c>
    </row>
    <row r="359" spans="1:23">
      <c r="A359" s="51" t="s">
        <v>17</v>
      </c>
    </row>
    <row r="360" spans="1:23">
      <c r="A360" s="51"/>
    </row>
    <row r="361" spans="1:23">
      <c r="A361" s="343" t="s">
        <v>58</v>
      </c>
      <c r="B361" s="812">
        <v>2009</v>
      </c>
      <c r="C361" s="812">
        <v>2010</v>
      </c>
      <c r="D361" s="812">
        <v>2011</v>
      </c>
      <c r="E361" s="720">
        <v>2012</v>
      </c>
      <c r="F361" s="722"/>
      <c r="G361" s="812">
        <v>2013</v>
      </c>
      <c r="H361" s="812">
        <v>2014</v>
      </c>
      <c r="I361" s="812">
        <v>2015</v>
      </c>
    </row>
    <row r="362" spans="1:23">
      <c r="A362" s="344"/>
      <c r="B362" s="813"/>
      <c r="C362" s="813"/>
      <c r="D362" s="813"/>
      <c r="E362" s="352" t="s">
        <v>0</v>
      </c>
      <c r="F362" s="352" t="s">
        <v>8</v>
      </c>
      <c r="G362" s="813"/>
      <c r="H362" s="813"/>
      <c r="I362" s="813"/>
    </row>
    <row r="363" spans="1:23">
      <c r="A363" s="345"/>
      <c r="B363" s="113" t="s">
        <v>60</v>
      </c>
      <c r="C363" s="113" t="s">
        <v>60</v>
      </c>
      <c r="D363" s="113" t="s">
        <v>60</v>
      </c>
      <c r="E363" s="113" t="s">
        <v>60</v>
      </c>
      <c r="F363" s="113" t="s">
        <v>60</v>
      </c>
      <c r="G363" s="113" t="s">
        <v>60</v>
      </c>
      <c r="H363" s="113" t="s">
        <v>60</v>
      </c>
      <c r="I363" s="113" t="s">
        <v>60</v>
      </c>
    </row>
    <row r="364" spans="1:23">
      <c r="A364" s="359" t="s">
        <v>349</v>
      </c>
      <c r="B364" s="320" t="str">
        <f>IFERROR(H355*100/P68,"")</f>
        <v/>
      </c>
      <c r="C364" s="320" t="str">
        <f>IFERROR(J355*100/Q68,"")</f>
        <v/>
      </c>
      <c r="D364" s="320" t="str">
        <f>IFERROR(L355*100/R68,"")</f>
        <v/>
      </c>
      <c r="E364" s="320" t="str">
        <f>IFERROR(N355*100/S68,"")</f>
        <v/>
      </c>
      <c r="F364" s="320" t="str">
        <f>IFERROR(P355*100/T68,"")</f>
        <v/>
      </c>
      <c r="G364" s="320" t="str">
        <f>IFERROR(R355*100/U68,"")</f>
        <v/>
      </c>
      <c r="H364" s="320" t="str">
        <f>IFERROR(T355*100/V68,"")</f>
        <v/>
      </c>
      <c r="I364" s="321" t="str">
        <f>IFERROR(V355*100/W68,"")</f>
        <v/>
      </c>
    </row>
    <row r="365" spans="1:23">
      <c r="A365" s="361" t="s">
        <v>348</v>
      </c>
      <c r="B365" s="377" t="str">
        <f>IFERROR(H356*100/M117,"")</f>
        <v/>
      </c>
      <c r="C365" s="377" t="str">
        <f>IFERROR(J356*100/P117,"")</f>
        <v/>
      </c>
      <c r="D365" s="377" t="str">
        <f>IFERROR(L356*100/S117,"")</f>
        <v/>
      </c>
      <c r="E365" s="377" t="str">
        <f>IFERROR(N356*100/X117,"")</f>
        <v/>
      </c>
      <c r="F365" s="377" t="str">
        <f>IFERROR(P356*100/Y117,"")</f>
        <v/>
      </c>
      <c r="G365" s="377" t="str">
        <f>IFERROR(R356*100/D127,"")</f>
        <v/>
      </c>
      <c r="H365" s="377" t="str">
        <f>IFERROR(T356*100/G127,"")</f>
        <v/>
      </c>
      <c r="I365" s="378" t="str">
        <f>IFERROR(V356*100/J127,"")</f>
        <v/>
      </c>
    </row>
    <row r="366" spans="1:23">
      <c r="A366" s="51" t="s">
        <v>17</v>
      </c>
      <c r="B366" s="305"/>
      <c r="C366" s="305"/>
      <c r="D366" s="305"/>
      <c r="E366" s="305"/>
      <c r="F366" s="305"/>
      <c r="G366" s="305"/>
      <c r="H366" s="305"/>
      <c r="I366" s="305"/>
    </row>
    <row r="367" spans="1:23" customFormat="1" ht="14.25"/>
    <row r="368" spans="1:23">
      <c r="A368" s="713" t="s">
        <v>58</v>
      </c>
      <c r="B368" s="714">
        <v>2009</v>
      </c>
      <c r="C368" s="715"/>
      <c r="D368" s="714">
        <v>2010</v>
      </c>
      <c r="E368" s="715"/>
      <c r="F368" s="714">
        <v>2011</v>
      </c>
      <c r="G368" s="715"/>
      <c r="H368" s="720">
        <v>2012</v>
      </c>
      <c r="I368" s="721"/>
      <c r="J368" s="721"/>
      <c r="K368" s="722"/>
      <c r="L368" s="714">
        <v>2013</v>
      </c>
      <c r="M368" s="715"/>
      <c r="N368" s="714">
        <v>2014</v>
      </c>
      <c r="O368" s="715"/>
      <c r="P368" s="714">
        <v>2015</v>
      </c>
      <c r="Q368" s="715"/>
    </row>
    <row r="369" spans="1:28">
      <c r="A369" s="713"/>
      <c r="B369" s="716"/>
      <c r="C369" s="717"/>
      <c r="D369" s="718"/>
      <c r="E369" s="719"/>
      <c r="F369" s="718"/>
      <c r="G369" s="719"/>
      <c r="H369" s="810" t="s">
        <v>0</v>
      </c>
      <c r="I369" s="811"/>
      <c r="J369" s="810" t="s">
        <v>8</v>
      </c>
      <c r="K369" s="811"/>
      <c r="L369" s="716"/>
      <c r="M369" s="717"/>
      <c r="N369" s="716"/>
      <c r="O369" s="717"/>
      <c r="P369" s="716"/>
      <c r="Q369" s="717"/>
    </row>
    <row r="370" spans="1:28">
      <c r="A370" s="713"/>
      <c r="B370" s="113" t="s">
        <v>141</v>
      </c>
      <c r="C370" s="113" t="s">
        <v>60</v>
      </c>
      <c r="D370" s="113" t="s">
        <v>141</v>
      </c>
      <c r="E370" s="113" t="s">
        <v>60</v>
      </c>
      <c r="F370" s="113" t="s">
        <v>141</v>
      </c>
      <c r="G370" s="113" t="s">
        <v>60</v>
      </c>
      <c r="H370" s="113" t="s">
        <v>141</v>
      </c>
      <c r="I370" s="113" t="s">
        <v>60</v>
      </c>
      <c r="J370" s="113" t="s">
        <v>141</v>
      </c>
      <c r="K370" s="113" t="s">
        <v>60</v>
      </c>
      <c r="L370" s="113" t="s">
        <v>141</v>
      </c>
      <c r="M370" s="113" t="s">
        <v>60</v>
      </c>
      <c r="N370" s="113" t="s">
        <v>141</v>
      </c>
      <c r="O370" s="113" t="s">
        <v>60</v>
      </c>
      <c r="P370" s="113" t="s">
        <v>141</v>
      </c>
      <c r="Q370" s="113" t="s">
        <v>60</v>
      </c>
    </row>
    <row r="371" spans="1:28" ht="20.25" customHeight="1">
      <c r="A371" s="699" t="s">
        <v>142</v>
      </c>
      <c r="B371" s="362"/>
      <c r="C371" s="662" t="str">
        <f>IF(B371=0,"",B371*100/H357)</f>
        <v/>
      </c>
      <c r="D371" s="362"/>
      <c r="E371" s="662" t="str">
        <f>IF(D371=0,"",D371*100/J357)</f>
        <v/>
      </c>
      <c r="F371" s="362"/>
      <c r="G371" s="662" t="str">
        <f>IF(F371=0,"",F371*100/L357)</f>
        <v/>
      </c>
      <c r="H371" s="362"/>
      <c r="I371" s="662" t="str">
        <f>IF(H371=0,"",H371*100/N357)</f>
        <v/>
      </c>
      <c r="J371" s="362"/>
      <c r="K371" s="662" t="str">
        <f>IF(J371=0,"",J371*100/P357)</f>
        <v/>
      </c>
      <c r="L371" s="362"/>
      <c r="M371" s="662" t="str">
        <f>IF(L371=0,"",L371*100/R357)</f>
        <v/>
      </c>
      <c r="N371" s="362"/>
      <c r="O371" s="662" t="str">
        <f>IF(N371=0,"",N371*100/T357)</f>
        <v/>
      </c>
      <c r="P371" s="362"/>
      <c r="Q371" s="662" t="str">
        <f>IF(P371=0,"",P371*100/V357)</f>
        <v/>
      </c>
      <c r="R371" s="363"/>
      <c r="S371" s="363"/>
      <c r="T371" s="363"/>
      <c r="U371" s="363"/>
      <c r="V371" s="363"/>
      <c r="W371" s="363"/>
      <c r="X371" s="363"/>
      <c r="Y371" s="363"/>
      <c r="Z371" s="363"/>
      <c r="AA371" s="363"/>
      <c r="AB371" s="363"/>
    </row>
    <row r="372" spans="1:28" customFormat="1" ht="22.5" customHeight="1">
      <c r="A372" s="712" t="s">
        <v>17</v>
      </c>
      <c r="B372" s="712"/>
      <c r="C372" s="712"/>
      <c r="D372" s="712"/>
      <c r="E372" s="712"/>
      <c r="F372" s="712"/>
      <c r="G372" s="712"/>
      <c r="H372" s="712"/>
      <c r="I372" s="712"/>
      <c r="J372" s="712"/>
      <c r="K372" s="712"/>
      <c r="L372" s="712"/>
      <c r="M372" s="712"/>
      <c r="N372" s="712"/>
      <c r="O372" s="712"/>
      <c r="P372" s="712"/>
      <c r="Q372" s="712"/>
      <c r="R372" s="712"/>
      <c r="S372" s="712"/>
      <c r="T372" s="712"/>
      <c r="U372" s="712"/>
      <c r="V372" s="712"/>
      <c r="W372" s="712"/>
      <c r="X372" s="712"/>
      <c r="Y372" s="712"/>
      <c r="Z372" s="712"/>
      <c r="AA372" s="712"/>
      <c r="AB372" s="712"/>
    </row>
    <row r="373" spans="1:28">
      <c r="A373" s="51"/>
      <c r="B373" s="305"/>
      <c r="C373" s="305"/>
      <c r="D373" s="305"/>
      <c r="E373" s="305"/>
      <c r="F373" s="305"/>
      <c r="G373" s="305"/>
      <c r="H373" s="305"/>
      <c r="I373" s="305"/>
    </row>
    <row r="374" spans="1:28">
      <c r="J374" s="299" t="s">
        <v>143</v>
      </c>
      <c r="K374" s="299" t="s">
        <v>144</v>
      </c>
    </row>
    <row r="375" spans="1:28" ht="21.75" customHeight="1">
      <c r="A375" s="819" t="s">
        <v>145</v>
      </c>
      <c r="B375" s="820"/>
      <c r="C375" s="820"/>
      <c r="D375" s="820"/>
      <c r="E375" s="820"/>
      <c r="F375" s="820"/>
      <c r="G375" s="820"/>
      <c r="H375" s="820"/>
      <c r="I375" s="820"/>
      <c r="J375" s="114"/>
      <c r="K375" s="115"/>
    </row>
    <row r="376" spans="1:28" ht="24.75" customHeight="1">
      <c r="A376" s="821" t="s">
        <v>146</v>
      </c>
      <c r="B376" s="822"/>
      <c r="C376" s="822"/>
      <c r="D376" s="822"/>
      <c r="E376" s="822"/>
      <c r="F376" s="822"/>
      <c r="G376" s="822"/>
      <c r="H376" s="822"/>
      <c r="I376" s="822"/>
      <c r="J376" s="116"/>
      <c r="K376" s="117"/>
    </row>
    <row r="378" spans="1:28">
      <c r="A378" s="118"/>
      <c r="B378" s="824">
        <v>2006</v>
      </c>
      <c r="C378" s="824">
        <v>2007</v>
      </c>
      <c r="D378" s="824">
        <v>2008</v>
      </c>
      <c r="E378" s="823">
        <v>2009</v>
      </c>
      <c r="F378" s="824">
        <v>2010</v>
      </c>
      <c r="G378" s="824">
        <v>2011</v>
      </c>
      <c r="H378" s="826">
        <v>2012</v>
      </c>
      <c r="I378" s="827"/>
      <c r="J378" s="824">
        <v>2013</v>
      </c>
      <c r="K378" s="824">
        <v>2014</v>
      </c>
      <c r="L378" s="824">
        <v>2015</v>
      </c>
    </row>
    <row r="379" spans="1:28">
      <c r="A379" s="118"/>
      <c r="B379" s="825"/>
      <c r="C379" s="825"/>
      <c r="D379" s="825"/>
      <c r="E379" s="717"/>
      <c r="F379" s="825"/>
      <c r="G379" s="825"/>
      <c r="H379" s="268" t="s">
        <v>0</v>
      </c>
      <c r="I379" s="268" t="s">
        <v>8</v>
      </c>
      <c r="J379" s="825"/>
      <c r="K379" s="825"/>
      <c r="L379" s="825"/>
    </row>
    <row r="380" spans="1:28">
      <c r="A380" s="119" t="s">
        <v>147</v>
      </c>
      <c r="B380" s="285"/>
      <c r="C380" s="120"/>
      <c r="D380" s="120"/>
      <c r="E380" s="120"/>
      <c r="F380" s="120"/>
      <c r="G380" s="120"/>
      <c r="H380" s="120"/>
      <c r="I380" s="120"/>
      <c r="J380" s="121"/>
      <c r="K380" s="121"/>
      <c r="L380" s="121"/>
    </row>
    <row r="381" spans="1:28">
      <c r="A381" s="4"/>
      <c r="B381" s="677"/>
      <c r="C381" s="678"/>
      <c r="D381" s="678"/>
      <c r="E381" s="678"/>
      <c r="F381" s="678"/>
      <c r="G381" s="678"/>
      <c r="H381" s="678"/>
      <c r="I381" s="678"/>
      <c r="J381" s="678"/>
      <c r="K381" s="678"/>
      <c r="L381" s="678"/>
    </row>
    <row r="382" spans="1:28">
      <c r="A382" s="302"/>
    </row>
    <row r="383" spans="1:28">
      <c r="A383" s="275" t="s">
        <v>148</v>
      </c>
      <c r="B383" s="276"/>
      <c r="C383" s="276"/>
      <c r="D383" s="276"/>
      <c r="E383" s="276"/>
      <c r="F383" s="276"/>
      <c r="G383" s="276"/>
      <c r="H383" s="276"/>
      <c r="I383" s="276"/>
      <c r="J383" s="276"/>
      <c r="K383" s="276"/>
      <c r="L383" s="276"/>
      <c r="M383" s="276"/>
      <c r="N383" s="276"/>
      <c r="O383" s="276"/>
      <c r="P383" s="276"/>
      <c r="Q383" s="276"/>
      <c r="R383" s="276"/>
      <c r="S383" s="276"/>
      <c r="T383" s="276"/>
      <c r="U383" s="276"/>
      <c r="V383" s="276"/>
      <c r="W383" s="276"/>
      <c r="X383" s="276"/>
      <c r="Y383" s="277"/>
    </row>
    <row r="384" spans="1:28">
      <c r="A384" s="815" t="s">
        <v>149</v>
      </c>
      <c r="B384" s="818">
        <v>2006</v>
      </c>
      <c r="C384" s="818"/>
      <c r="D384" s="818"/>
      <c r="E384" s="818"/>
      <c r="F384" s="818"/>
      <c r="G384" s="818"/>
      <c r="H384" s="818">
        <v>2007</v>
      </c>
      <c r="I384" s="818"/>
      <c r="J384" s="818"/>
      <c r="K384" s="818"/>
      <c r="L384" s="818"/>
      <c r="M384" s="818"/>
      <c r="N384" s="818">
        <v>2008</v>
      </c>
      <c r="O384" s="818"/>
      <c r="P384" s="818"/>
      <c r="Q384" s="818"/>
      <c r="R384" s="818"/>
      <c r="S384" s="818"/>
      <c r="T384" s="818">
        <v>2009</v>
      </c>
      <c r="U384" s="818"/>
      <c r="V384" s="818"/>
      <c r="W384" s="818"/>
      <c r="X384" s="818"/>
      <c r="Y384" s="818"/>
    </row>
    <row r="385" spans="1:25" ht="53.25" customHeight="1">
      <c r="A385" s="816"/>
      <c r="B385" s="122" t="s">
        <v>150</v>
      </c>
      <c r="C385" s="122" t="s">
        <v>151</v>
      </c>
      <c r="D385" s="122" t="s">
        <v>152</v>
      </c>
      <c r="E385" s="123" t="s">
        <v>153</v>
      </c>
      <c r="F385" s="122" t="s">
        <v>220</v>
      </c>
      <c r="G385" s="122" t="s">
        <v>221</v>
      </c>
      <c r="H385" s="122" t="s">
        <v>150</v>
      </c>
      <c r="I385" s="122" t="s">
        <v>151</v>
      </c>
      <c r="J385" s="122" t="s">
        <v>152</v>
      </c>
      <c r="K385" s="123" t="s">
        <v>154</v>
      </c>
      <c r="L385" s="122" t="s">
        <v>220</v>
      </c>
      <c r="M385" s="122" t="s">
        <v>221</v>
      </c>
      <c r="N385" s="122" t="s">
        <v>150</v>
      </c>
      <c r="O385" s="122" t="s">
        <v>151</v>
      </c>
      <c r="P385" s="122" t="s">
        <v>152</v>
      </c>
      <c r="Q385" s="123" t="s">
        <v>154</v>
      </c>
      <c r="R385" s="122" t="s">
        <v>220</v>
      </c>
      <c r="S385" s="122" t="s">
        <v>221</v>
      </c>
      <c r="T385" s="122" t="s">
        <v>150</v>
      </c>
      <c r="U385" s="122" t="s">
        <v>151</v>
      </c>
      <c r="V385" s="122" t="s">
        <v>152</v>
      </c>
      <c r="W385" s="123" t="s">
        <v>154</v>
      </c>
      <c r="X385" s="122" t="s">
        <v>220</v>
      </c>
      <c r="Y385" s="122" t="s">
        <v>221</v>
      </c>
    </row>
    <row r="386" spans="1:25">
      <c r="A386" s="817"/>
      <c r="B386" s="274" t="s">
        <v>223</v>
      </c>
      <c r="C386" s="274" t="s">
        <v>224</v>
      </c>
      <c r="D386" s="274" t="s">
        <v>225</v>
      </c>
      <c r="E386" s="124"/>
      <c r="F386" s="125"/>
      <c r="G386" s="124"/>
      <c r="H386" s="274" t="s">
        <v>223</v>
      </c>
      <c r="I386" s="274" t="s">
        <v>224</v>
      </c>
      <c r="J386" s="274" t="s">
        <v>225</v>
      </c>
      <c r="K386" s="124"/>
      <c r="L386" s="124"/>
      <c r="M386" s="124"/>
      <c r="N386" s="274" t="s">
        <v>223</v>
      </c>
      <c r="O386" s="274" t="s">
        <v>224</v>
      </c>
      <c r="P386" s="274" t="s">
        <v>225</v>
      </c>
      <c r="Q386" s="124"/>
      <c r="R386" s="124"/>
      <c r="S386" s="124"/>
      <c r="T386" s="274" t="s">
        <v>223</v>
      </c>
      <c r="U386" s="274" t="s">
        <v>224</v>
      </c>
      <c r="V386" s="274" t="s">
        <v>225</v>
      </c>
      <c r="W386" s="124"/>
      <c r="X386" s="124"/>
      <c r="Y386" s="124"/>
    </row>
    <row r="387" spans="1:25">
      <c r="A387" s="391" t="s">
        <v>356</v>
      </c>
      <c r="B387" s="322">
        <f t="shared" ref="B387:B394" si="85">B75+M75+B90</f>
        <v>0</v>
      </c>
      <c r="C387" s="72">
        <v>9</v>
      </c>
      <c r="D387" s="72"/>
      <c r="E387" s="72"/>
      <c r="F387" s="88" t="e">
        <f t="shared" ref="F387:F391" si="86">IF(C387=0,"",C387/B387)</f>
        <v>#DIV/0!</v>
      </c>
      <c r="G387" s="88" t="str">
        <f t="shared" ref="G387:G391" si="87">IF(D387=0,"",D387/B387)</f>
        <v/>
      </c>
      <c r="H387" s="322">
        <f t="shared" ref="H387:H394" si="88">C75+N75+C90</f>
        <v>0</v>
      </c>
      <c r="I387" s="72"/>
      <c r="J387" s="72"/>
      <c r="K387" s="72"/>
      <c r="L387" s="88" t="str">
        <f t="shared" ref="L387:L391" si="89">IF(I387=0,"",I387/H387)</f>
        <v/>
      </c>
      <c r="M387" s="88" t="str">
        <f t="shared" ref="M387:M391" si="90">IF(J387=0,"",J387/H387)</f>
        <v/>
      </c>
      <c r="N387" s="322">
        <f t="shared" ref="N387:N394" si="91">D75+O75+D90</f>
        <v>0</v>
      </c>
      <c r="O387" s="72"/>
      <c r="P387" s="72"/>
      <c r="Q387" s="72"/>
      <c r="R387" s="88" t="str">
        <f t="shared" ref="R387:R391" si="92">IF(O387=0,"",O387/N387)</f>
        <v/>
      </c>
      <c r="S387" s="88" t="str">
        <f t="shared" ref="S387:S391" si="93">IF(P387=0,"",P387/N387)</f>
        <v/>
      </c>
      <c r="T387" s="322">
        <f t="shared" ref="T387:T394" si="94">E75+P75+E90</f>
        <v>0</v>
      </c>
      <c r="U387" s="72"/>
      <c r="V387" s="72"/>
      <c r="W387" s="72"/>
      <c r="X387" s="88" t="str">
        <f t="shared" ref="X387:X391" si="95">IF(U387=0,"",U387/T387)</f>
        <v/>
      </c>
      <c r="Y387" s="91" t="str">
        <f t="shared" ref="Y387:Y391" si="96">IF(V387=0,"",V387/T387)</f>
        <v/>
      </c>
    </row>
    <row r="388" spans="1:25">
      <c r="A388" s="397" t="s">
        <v>357</v>
      </c>
      <c r="B388" s="61">
        <f t="shared" si="85"/>
        <v>0</v>
      </c>
      <c r="C388" s="57"/>
      <c r="D388" s="57"/>
      <c r="E388" s="57"/>
      <c r="F388" s="58" t="str">
        <f t="shared" si="86"/>
        <v/>
      </c>
      <c r="G388" s="58" t="str">
        <f t="shared" si="87"/>
        <v/>
      </c>
      <c r="H388" s="61">
        <f t="shared" si="88"/>
        <v>0</v>
      </c>
      <c r="I388" s="57"/>
      <c r="J388" s="57"/>
      <c r="K388" s="57"/>
      <c r="L388" s="58" t="str">
        <f t="shared" si="89"/>
        <v/>
      </c>
      <c r="M388" s="58" t="str">
        <f t="shared" si="90"/>
        <v/>
      </c>
      <c r="N388" s="61">
        <f t="shared" si="91"/>
        <v>0</v>
      </c>
      <c r="O388" s="57"/>
      <c r="P388" s="57"/>
      <c r="Q388" s="57"/>
      <c r="R388" s="58" t="str">
        <f t="shared" si="92"/>
        <v/>
      </c>
      <c r="S388" s="58" t="str">
        <f t="shared" si="93"/>
        <v/>
      </c>
      <c r="T388" s="61">
        <f t="shared" si="94"/>
        <v>0</v>
      </c>
      <c r="U388" s="57"/>
      <c r="V388" s="57"/>
      <c r="W388" s="57"/>
      <c r="X388" s="58" t="str">
        <f t="shared" si="95"/>
        <v/>
      </c>
      <c r="Y388" s="59" t="str">
        <f t="shared" si="96"/>
        <v/>
      </c>
    </row>
    <row r="389" spans="1:25">
      <c r="A389" s="397" t="s">
        <v>358</v>
      </c>
      <c r="B389" s="61">
        <f t="shared" si="85"/>
        <v>0</v>
      </c>
      <c r="C389" s="57"/>
      <c r="D389" s="57"/>
      <c r="E389" s="57"/>
      <c r="F389" s="58" t="str">
        <f t="shared" si="86"/>
        <v/>
      </c>
      <c r="G389" s="58" t="str">
        <f t="shared" si="87"/>
        <v/>
      </c>
      <c r="H389" s="61">
        <f t="shared" si="88"/>
        <v>0</v>
      </c>
      <c r="I389" s="57"/>
      <c r="J389" s="57"/>
      <c r="K389" s="57"/>
      <c r="L389" s="58" t="str">
        <f t="shared" si="89"/>
        <v/>
      </c>
      <c r="M389" s="58" t="str">
        <f t="shared" si="90"/>
        <v/>
      </c>
      <c r="N389" s="61">
        <f t="shared" si="91"/>
        <v>0</v>
      </c>
      <c r="O389" s="57"/>
      <c r="P389" s="57"/>
      <c r="Q389" s="57"/>
      <c r="R389" s="58" t="str">
        <f t="shared" si="92"/>
        <v/>
      </c>
      <c r="S389" s="58" t="str">
        <f t="shared" si="93"/>
        <v/>
      </c>
      <c r="T389" s="61">
        <f t="shared" si="94"/>
        <v>0</v>
      </c>
      <c r="U389" s="57"/>
      <c r="V389" s="57"/>
      <c r="W389" s="57"/>
      <c r="X389" s="58" t="str">
        <f t="shared" si="95"/>
        <v/>
      </c>
      <c r="Y389" s="59" t="str">
        <f t="shared" si="96"/>
        <v/>
      </c>
    </row>
    <row r="390" spans="1:25">
      <c r="A390" s="397" t="s">
        <v>359</v>
      </c>
      <c r="B390" s="61">
        <f t="shared" si="85"/>
        <v>0</v>
      </c>
      <c r="C390" s="57"/>
      <c r="D390" s="57"/>
      <c r="E390" s="57"/>
      <c r="F390" s="58" t="str">
        <f t="shared" si="86"/>
        <v/>
      </c>
      <c r="G390" s="58" t="str">
        <f t="shared" si="87"/>
        <v/>
      </c>
      <c r="H390" s="61">
        <f t="shared" si="88"/>
        <v>0</v>
      </c>
      <c r="I390" s="57"/>
      <c r="J390" s="57"/>
      <c r="K390" s="57"/>
      <c r="L390" s="58" t="str">
        <f t="shared" si="89"/>
        <v/>
      </c>
      <c r="M390" s="58" t="str">
        <f t="shared" si="90"/>
        <v/>
      </c>
      <c r="N390" s="61">
        <f t="shared" si="91"/>
        <v>0</v>
      </c>
      <c r="O390" s="57"/>
      <c r="P390" s="57"/>
      <c r="Q390" s="57"/>
      <c r="R390" s="58" t="str">
        <f t="shared" si="92"/>
        <v/>
      </c>
      <c r="S390" s="58" t="str">
        <f t="shared" si="93"/>
        <v/>
      </c>
      <c r="T390" s="61">
        <f t="shared" si="94"/>
        <v>0</v>
      </c>
      <c r="U390" s="57"/>
      <c r="V390" s="57"/>
      <c r="W390" s="57"/>
      <c r="X390" s="58" t="str">
        <f t="shared" si="95"/>
        <v/>
      </c>
      <c r="Y390" s="59" t="str">
        <f t="shared" si="96"/>
        <v/>
      </c>
    </row>
    <row r="391" spans="1:25">
      <c r="A391" s="397" t="s">
        <v>360</v>
      </c>
      <c r="B391" s="61">
        <f t="shared" si="85"/>
        <v>0</v>
      </c>
      <c r="C391" s="57"/>
      <c r="D391" s="57"/>
      <c r="E391" s="57"/>
      <c r="F391" s="58" t="str">
        <f t="shared" si="86"/>
        <v/>
      </c>
      <c r="G391" s="58" t="str">
        <f t="shared" si="87"/>
        <v/>
      </c>
      <c r="H391" s="61">
        <f t="shared" si="88"/>
        <v>0</v>
      </c>
      <c r="I391" s="57"/>
      <c r="J391" s="57"/>
      <c r="K391" s="57"/>
      <c r="L391" s="58" t="str">
        <f t="shared" si="89"/>
        <v/>
      </c>
      <c r="M391" s="58" t="str">
        <f t="shared" si="90"/>
        <v/>
      </c>
      <c r="N391" s="61">
        <f t="shared" si="91"/>
        <v>0</v>
      </c>
      <c r="O391" s="57"/>
      <c r="P391" s="57"/>
      <c r="Q391" s="57"/>
      <c r="R391" s="58" t="str">
        <f t="shared" si="92"/>
        <v/>
      </c>
      <c r="S391" s="58" t="str">
        <f t="shared" si="93"/>
        <v/>
      </c>
      <c r="T391" s="61">
        <f t="shared" si="94"/>
        <v>0</v>
      </c>
      <c r="U391" s="57"/>
      <c r="V391" s="57"/>
      <c r="W391" s="57"/>
      <c r="X391" s="58" t="str">
        <f t="shared" si="95"/>
        <v/>
      </c>
      <c r="Y391" s="59" t="str">
        <f t="shared" si="96"/>
        <v/>
      </c>
    </row>
    <row r="392" spans="1:25">
      <c r="A392" s="397" t="s">
        <v>361</v>
      </c>
      <c r="B392" s="61">
        <f t="shared" si="85"/>
        <v>0</v>
      </c>
      <c r="C392" s="656"/>
      <c r="D392" s="656"/>
      <c r="E392" s="656"/>
      <c r="F392" s="58" t="str">
        <f t="shared" ref="F392:F394" si="97">IF(C392=0,"",C392/B392)</f>
        <v/>
      </c>
      <c r="G392" s="58" t="str">
        <f t="shared" ref="G392:G394" si="98">IF(D392=0,"",D392/B392)</f>
        <v/>
      </c>
      <c r="H392" s="61">
        <f t="shared" si="88"/>
        <v>0</v>
      </c>
      <c r="I392" s="656"/>
      <c r="J392" s="656"/>
      <c r="K392" s="656"/>
      <c r="L392" s="58" t="str">
        <f t="shared" ref="L392:L394" si="99">IF(I392=0,"",I392/H392)</f>
        <v/>
      </c>
      <c r="M392" s="58" t="str">
        <f t="shared" ref="M392:M394" si="100">IF(J392=0,"",J392/H392)</f>
        <v/>
      </c>
      <c r="N392" s="61">
        <f t="shared" si="91"/>
        <v>0</v>
      </c>
      <c r="O392" s="656"/>
      <c r="P392" s="656"/>
      <c r="Q392" s="656"/>
      <c r="R392" s="58" t="str">
        <f t="shared" ref="R392:R394" si="101">IF(O392=0,"",O392/N392)</f>
        <v/>
      </c>
      <c r="S392" s="58" t="str">
        <f t="shared" ref="S392:S394" si="102">IF(P392=0,"",P392/N392)</f>
        <v/>
      </c>
      <c r="T392" s="61">
        <f t="shared" si="94"/>
        <v>0</v>
      </c>
      <c r="U392" s="656"/>
      <c r="V392" s="656"/>
      <c r="W392" s="656"/>
      <c r="X392" s="58" t="str">
        <f t="shared" ref="X392:X394" si="103">IF(U392=0,"",U392/T392)</f>
        <v/>
      </c>
      <c r="Y392" s="59" t="str">
        <f t="shared" ref="Y392:Y394" si="104">IF(V392=0,"",V392/T392)</f>
        <v/>
      </c>
    </row>
    <row r="393" spans="1:25">
      <c r="A393" s="648" t="s">
        <v>362</v>
      </c>
      <c r="B393" s="61">
        <f t="shared" si="85"/>
        <v>0</v>
      </c>
      <c r="C393" s="656"/>
      <c r="D393" s="656"/>
      <c r="E393" s="656"/>
      <c r="F393" s="58" t="str">
        <f t="shared" si="97"/>
        <v/>
      </c>
      <c r="G393" s="58" t="str">
        <f t="shared" si="98"/>
        <v/>
      </c>
      <c r="H393" s="61">
        <f t="shared" si="88"/>
        <v>0</v>
      </c>
      <c r="I393" s="656"/>
      <c r="J393" s="656"/>
      <c r="K393" s="656"/>
      <c r="L393" s="58" t="str">
        <f t="shared" si="99"/>
        <v/>
      </c>
      <c r="M393" s="58" t="str">
        <f t="shared" si="100"/>
        <v/>
      </c>
      <c r="N393" s="61">
        <f t="shared" si="91"/>
        <v>0</v>
      </c>
      <c r="O393" s="656"/>
      <c r="P393" s="656"/>
      <c r="Q393" s="656"/>
      <c r="R393" s="58" t="str">
        <f t="shared" si="101"/>
        <v/>
      </c>
      <c r="S393" s="58" t="str">
        <f t="shared" si="102"/>
        <v/>
      </c>
      <c r="T393" s="61">
        <f t="shared" si="94"/>
        <v>0</v>
      </c>
      <c r="U393" s="656"/>
      <c r="V393" s="656"/>
      <c r="W393" s="656"/>
      <c r="X393" s="58" t="str">
        <f t="shared" si="103"/>
        <v/>
      </c>
      <c r="Y393" s="59" t="str">
        <f t="shared" si="104"/>
        <v/>
      </c>
    </row>
    <row r="394" spans="1:25">
      <c r="A394" s="510" t="s">
        <v>363</v>
      </c>
      <c r="B394" s="323">
        <f t="shared" si="85"/>
        <v>0</v>
      </c>
      <c r="C394" s="62"/>
      <c r="D394" s="62"/>
      <c r="E394" s="62"/>
      <c r="F394" s="63" t="str">
        <f t="shared" si="97"/>
        <v/>
      </c>
      <c r="G394" s="63" t="str">
        <f t="shared" si="98"/>
        <v/>
      </c>
      <c r="H394" s="323">
        <f t="shared" si="88"/>
        <v>0</v>
      </c>
      <c r="I394" s="62"/>
      <c r="J394" s="62"/>
      <c r="K394" s="62"/>
      <c r="L394" s="63" t="str">
        <f t="shared" si="99"/>
        <v/>
      </c>
      <c r="M394" s="63" t="str">
        <f t="shared" si="100"/>
        <v/>
      </c>
      <c r="N394" s="323">
        <f t="shared" si="91"/>
        <v>0</v>
      </c>
      <c r="O394" s="62"/>
      <c r="P394" s="62"/>
      <c r="Q394" s="62"/>
      <c r="R394" s="63" t="str">
        <f t="shared" si="101"/>
        <v/>
      </c>
      <c r="S394" s="63" t="str">
        <f t="shared" si="102"/>
        <v/>
      </c>
      <c r="T394" s="323">
        <f t="shared" si="94"/>
        <v>0</v>
      </c>
      <c r="U394" s="62"/>
      <c r="V394" s="62"/>
      <c r="W394" s="62"/>
      <c r="X394" s="63" t="str">
        <f t="shared" si="103"/>
        <v/>
      </c>
      <c r="Y394" s="65" t="str">
        <f t="shared" si="104"/>
        <v/>
      </c>
    </row>
    <row r="395" spans="1:25">
      <c r="A395" s="51" t="s">
        <v>17</v>
      </c>
    </row>
    <row r="396" spans="1:25">
      <c r="A396" s="815" t="s">
        <v>149</v>
      </c>
      <c r="B396" s="828">
        <v>2010</v>
      </c>
      <c r="C396" s="829"/>
      <c r="D396" s="829"/>
      <c r="E396" s="829"/>
      <c r="F396" s="829"/>
      <c r="G396" s="830"/>
      <c r="H396" s="828">
        <v>2011</v>
      </c>
      <c r="I396" s="829"/>
      <c r="J396" s="829"/>
      <c r="K396" s="829"/>
      <c r="L396" s="829"/>
      <c r="M396" s="830"/>
      <c r="N396" s="831">
        <v>2012</v>
      </c>
      <c r="O396" s="832"/>
      <c r="P396" s="832"/>
      <c r="Q396" s="832"/>
      <c r="R396" s="832"/>
      <c r="S396" s="832"/>
      <c r="T396" s="832"/>
      <c r="U396" s="832"/>
      <c r="V396" s="832"/>
      <c r="W396" s="832"/>
      <c r="X396" s="832"/>
      <c r="Y396" s="833"/>
    </row>
    <row r="397" spans="1:25">
      <c r="A397" s="816"/>
      <c r="B397" s="716"/>
      <c r="C397" s="756"/>
      <c r="D397" s="756"/>
      <c r="E397" s="756"/>
      <c r="F397" s="756"/>
      <c r="G397" s="717"/>
      <c r="H397" s="716"/>
      <c r="I397" s="756"/>
      <c r="J397" s="756"/>
      <c r="K397" s="756"/>
      <c r="L397" s="756"/>
      <c r="M397" s="717"/>
      <c r="N397" s="831" t="s">
        <v>0</v>
      </c>
      <c r="O397" s="832"/>
      <c r="P397" s="832"/>
      <c r="Q397" s="832"/>
      <c r="R397" s="832"/>
      <c r="S397" s="833"/>
      <c r="T397" s="831" t="s">
        <v>8</v>
      </c>
      <c r="U397" s="832"/>
      <c r="V397" s="832"/>
      <c r="W397" s="832"/>
      <c r="X397" s="832"/>
      <c r="Y397" s="833"/>
    </row>
    <row r="398" spans="1:25" ht="54" customHeight="1">
      <c r="A398" s="816"/>
      <c r="B398" s="122" t="s">
        <v>150</v>
      </c>
      <c r="C398" s="122" t="s">
        <v>151</v>
      </c>
      <c r="D398" s="122" t="s">
        <v>152</v>
      </c>
      <c r="E398" s="123" t="s">
        <v>153</v>
      </c>
      <c r="F398" s="122" t="s">
        <v>220</v>
      </c>
      <c r="G398" s="122" t="s">
        <v>221</v>
      </c>
      <c r="H398" s="122" t="s">
        <v>150</v>
      </c>
      <c r="I398" s="122" t="s">
        <v>151</v>
      </c>
      <c r="J398" s="122" t="s">
        <v>152</v>
      </c>
      <c r="K398" s="123" t="s">
        <v>154</v>
      </c>
      <c r="L398" s="122" t="s">
        <v>220</v>
      </c>
      <c r="M398" s="122" t="s">
        <v>221</v>
      </c>
      <c r="N398" s="122" t="s">
        <v>150</v>
      </c>
      <c r="O398" s="122" t="s">
        <v>151</v>
      </c>
      <c r="P398" s="122" t="s">
        <v>152</v>
      </c>
      <c r="Q398" s="123" t="s">
        <v>154</v>
      </c>
      <c r="R398" s="122" t="s">
        <v>155</v>
      </c>
      <c r="S398" s="122" t="s">
        <v>156</v>
      </c>
      <c r="T398" s="122" t="s">
        <v>150</v>
      </c>
      <c r="U398" s="122" t="s">
        <v>151</v>
      </c>
      <c r="V398" s="122" t="s">
        <v>152</v>
      </c>
      <c r="W398" s="123" t="s">
        <v>154</v>
      </c>
      <c r="X398" s="122" t="s">
        <v>220</v>
      </c>
      <c r="Y398" s="122" t="s">
        <v>221</v>
      </c>
    </row>
    <row r="399" spans="1:25">
      <c r="A399" s="817"/>
      <c r="B399" s="274" t="s">
        <v>223</v>
      </c>
      <c r="C399" s="274" t="s">
        <v>224</v>
      </c>
      <c r="D399" s="274" t="s">
        <v>225</v>
      </c>
      <c r="E399" s="125"/>
      <c r="F399" s="125"/>
      <c r="G399" s="125"/>
      <c r="H399" s="274" t="s">
        <v>223</v>
      </c>
      <c r="I399" s="274" t="s">
        <v>224</v>
      </c>
      <c r="J399" s="274" t="s">
        <v>225</v>
      </c>
      <c r="K399" s="125"/>
      <c r="L399" s="125"/>
      <c r="M399" s="125"/>
      <c r="N399" s="274" t="s">
        <v>223</v>
      </c>
      <c r="O399" s="274" t="s">
        <v>224</v>
      </c>
      <c r="P399" s="274" t="s">
        <v>225</v>
      </c>
      <c r="Q399" s="125"/>
      <c r="R399" s="125"/>
      <c r="S399" s="125"/>
      <c r="T399" s="274" t="s">
        <v>223</v>
      </c>
      <c r="U399" s="274" t="s">
        <v>224</v>
      </c>
      <c r="V399" s="274" t="s">
        <v>225</v>
      </c>
      <c r="W399" s="125"/>
      <c r="X399" s="125"/>
      <c r="Y399" s="125"/>
    </row>
    <row r="400" spans="1:25">
      <c r="A400" s="391" t="s">
        <v>356</v>
      </c>
      <c r="B400" s="322">
        <f t="shared" ref="B400:B407" si="105">+F75+Q75+F90</f>
        <v>0</v>
      </c>
      <c r="C400" s="72"/>
      <c r="D400" s="72"/>
      <c r="E400" s="72"/>
      <c r="F400" s="88" t="str">
        <f t="shared" ref="F400:F404" si="106">IF(C400=0,"",C400/B400)</f>
        <v/>
      </c>
      <c r="G400" s="88" t="str">
        <f t="shared" ref="G400:G404" si="107">IF(D400=0,"",D400/B400)</f>
        <v/>
      </c>
      <c r="H400" s="322">
        <f t="shared" ref="H400:H407" si="108">+G75+R75+G90</f>
        <v>0</v>
      </c>
      <c r="I400" s="72"/>
      <c r="J400" s="72"/>
      <c r="K400" s="72"/>
      <c r="L400" s="88" t="str">
        <f t="shared" ref="L400:L404" si="109">IF(I400=0,"",I400/H400)</f>
        <v/>
      </c>
      <c r="M400" s="88" t="str">
        <f t="shared" ref="M400:M404" si="110">IF(J400=0,"",J400/H400)</f>
        <v/>
      </c>
      <c r="N400" s="322">
        <f t="shared" ref="N400:N407" si="111">+H75+S75+H90</f>
        <v>0</v>
      </c>
      <c r="O400" s="90"/>
      <c r="P400" s="90"/>
      <c r="Q400" s="90"/>
      <c r="R400" s="88" t="str">
        <f t="shared" ref="R400:R404" si="112">IF(O400=0,"",O400/N400)</f>
        <v/>
      </c>
      <c r="S400" s="88" t="str">
        <f t="shared" ref="S400:S404" si="113">IF(P400=0,"",P400/N400)</f>
        <v/>
      </c>
      <c r="T400" s="322">
        <f t="shared" ref="T400:T407" si="114">+I75+T75+I90</f>
        <v>0</v>
      </c>
      <c r="U400" s="72"/>
      <c r="V400" s="72"/>
      <c r="W400" s="72"/>
      <c r="X400" s="88" t="str">
        <f t="shared" ref="X400:X404" si="115">IF(U400=0,"",U400/T400)</f>
        <v/>
      </c>
      <c r="Y400" s="91" t="str">
        <f>IF(V400=0,"",V400/T400)</f>
        <v/>
      </c>
    </row>
    <row r="401" spans="1:25">
      <c r="A401" s="397" t="s">
        <v>357</v>
      </c>
      <c r="B401" s="61">
        <f t="shared" si="105"/>
        <v>0</v>
      </c>
      <c r="C401" s="57"/>
      <c r="D401" s="57"/>
      <c r="E401" s="57"/>
      <c r="F401" s="58" t="str">
        <f t="shared" si="106"/>
        <v/>
      </c>
      <c r="G401" s="58" t="str">
        <f t="shared" si="107"/>
        <v/>
      </c>
      <c r="H401" s="61">
        <f t="shared" si="108"/>
        <v>0</v>
      </c>
      <c r="I401" s="57"/>
      <c r="J401" s="57"/>
      <c r="K401" s="57"/>
      <c r="L401" s="58" t="str">
        <f t="shared" si="109"/>
        <v/>
      </c>
      <c r="M401" s="58" t="str">
        <f t="shared" si="110"/>
        <v/>
      </c>
      <c r="N401" s="61">
        <f t="shared" si="111"/>
        <v>0</v>
      </c>
      <c r="O401" s="60"/>
      <c r="P401" s="60"/>
      <c r="Q401" s="60"/>
      <c r="R401" s="58" t="str">
        <f t="shared" si="112"/>
        <v/>
      </c>
      <c r="S401" s="58" t="str">
        <f t="shared" si="113"/>
        <v/>
      </c>
      <c r="T401" s="61">
        <f t="shared" si="114"/>
        <v>0</v>
      </c>
      <c r="U401" s="57"/>
      <c r="V401" s="57"/>
      <c r="W401" s="57"/>
      <c r="X401" s="58" t="str">
        <f t="shared" si="115"/>
        <v/>
      </c>
      <c r="Y401" s="59" t="str">
        <f>IF(V401=0,"",V401/T401)</f>
        <v/>
      </c>
    </row>
    <row r="402" spans="1:25">
      <c r="A402" s="397" t="s">
        <v>358</v>
      </c>
      <c r="B402" s="61">
        <f t="shared" si="105"/>
        <v>0</v>
      </c>
      <c r="C402" s="57"/>
      <c r="D402" s="57"/>
      <c r="E402" s="57"/>
      <c r="F402" s="58" t="str">
        <f t="shared" si="106"/>
        <v/>
      </c>
      <c r="G402" s="58" t="str">
        <f t="shared" si="107"/>
        <v/>
      </c>
      <c r="H402" s="61">
        <f t="shared" si="108"/>
        <v>0</v>
      </c>
      <c r="I402" s="57"/>
      <c r="J402" s="57"/>
      <c r="K402" s="57"/>
      <c r="L402" s="58" t="str">
        <f t="shared" si="109"/>
        <v/>
      </c>
      <c r="M402" s="58" t="str">
        <f t="shared" si="110"/>
        <v/>
      </c>
      <c r="N402" s="61">
        <f t="shared" si="111"/>
        <v>0</v>
      </c>
      <c r="O402" s="60"/>
      <c r="P402" s="60"/>
      <c r="Q402" s="60"/>
      <c r="R402" s="58" t="str">
        <f t="shared" si="112"/>
        <v/>
      </c>
      <c r="S402" s="58" t="str">
        <f t="shared" si="113"/>
        <v/>
      </c>
      <c r="T402" s="61">
        <f t="shared" si="114"/>
        <v>0</v>
      </c>
      <c r="U402" s="57"/>
      <c r="V402" s="57"/>
      <c r="W402" s="57"/>
      <c r="X402" s="58" t="str">
        <f t="shared" si="115"/>
        <v/>
      </c>
      <c r="Y402" s="59" t="str">
        <f>IF(V402=0,"",V402/T402)</f>
        <v/>
      </c>
    </row>
    <row r="403" spans="1:25">
      <c r="A403" s="397" t="s">
        <v>359</v>
      </c>
      <c r="B403" s="61">
        <f t="shared" si="105"/>
        <v>0</v>
      </c>
      <c r="C403" s="57"/>
      <c r="D403" s="57"/>
      <c r="E403" s="57"/>
      <c r="F403" s="58" t="str">
        <f t="shared" si="106"/>
        <v/>
      </c>
      <c r="G403" s="58" t="str">
        <f t="shared" si="107"/>
        <v/>
      </c>
      <c r="H403" s="61">
        <f t="shared" si="108"/>
        <v>0</v>
      </c>
      <c r="I403" s="57"/>
      <c r="J403" s="57"/>
      <c r="K403" s="57"/>
      <c r="L403" s="58" t="str">
        <f t="shared" si="109"/>
        <v/>
      </c>
      <c r="M403" s="58" t="str">
        <f t="shared" si="110"/>
        <v/>
      </c>
      <c r="N403" s="61">
        <f t="shared" si="111"/>
        <v>0</v>
      </c>
      <c r="O403" s="60"/>
      <c r="P403" s="60"/>
      <c r="Q403" s="60"/>
      <c r="R403" s="58" t="str">
        <f t="shared" si="112"/>
        <v/>
      </c>
      <c r="S403" s="58" t="str">
        <f t="shared" si="113"/>
        <v/>
      </c>
      <c r="T403" s="61">
        <f t="shared" si="114"/>
        <v>0</v>
      </c>
      <c r="U403" s="57"/>
      <c r="V403" s="57"/>
      <c r="W403" s="57"/>
      <c r="X403" s="58" t="str">
        <f t="shared" si="115"/>
        <v/>
      </c>
      <c r="Y403" s="59" t="str">
        <f t="shared" ref="Y403" si="116">IF(V403=0,"",V403/T403)</f>
        <v/>
      </c>
    </row>
    <row r="404" spans="1:25">
      <c r="A404" s="397" t="s">
        <v>360</v>
      </c>
      <c r="B404" s="61">
        <f t="shared" si="105"/>
        <v>0</v>
      </c>
      <c r="C404" s="57"/>
      <c r="D404" s="57"/>
      <c r="E404" s="57"/>
      <c r="F404" s="58" t="str">
        <f t="shared" si="106"/>
        <v/>
      </c>
      <c r="G404" s="58" t="str">
        <f t="shared" si="107"/>
        <v/>
      </c>
      <c r="H404" s="61">
        <f t="shared" si="108"/>
        <v>0</v>
      </c>
      <c r="I404" s="57"/>
      <c r="J404" s="57"/>
      <c r="K404" s="57"/>
      <c r="L404" s="58" t="str">
        <f t="shared" si="109"/>
        <v/>
      </c>
      <c r="M404" s="58" t="str">
        <f t="shared" si="110"/>
        <v/>
      </c>
      <c r="N404" s="61">
        <f t="shared" si="111"/>
        <v>0</v>
      </c>
      <c r="O404" s="60"/>
      <c r="P404" s="60"/>
      <c r="Q404" s="60"/>
      <c r="R404" s="58" t="str">
        <f t="shared" si="112"/>
        <v/>
      </c>
      <c r="S404" s="58" t="str">
        <f t="shared" si="113"/>
        <v/>
      </c>
      <c r="T404" s="61">
        <f t="shared" si="114"/>
        <v>0</v>
      </c>
      <c r="U404" s="57"/>
      <c r="V404" s="57"/>
      <c r="W404" s="57"/>
      <c r="X404" s="58" t="str">
        <f t="shared" si="115"/>
        <v/>
      </c>
      <c r="Y404" s="59" t="str">
        <f>IF(V404=0,"",V404/T404)</f>
        <v/>
      </c>
    </row>
    <row r="405" spans="1:25">
      <c r="A405" s="397" t="s">
        <v>361</v>
      </c>
      <c r="B405" s="61">
        <f t="shared" si="105"/>
        <v>0</v>
      </c>
      <c r="C405" s="656"/>
      <c r="D405" s="656"/>
      <c r="E405" s="656"/>
      <c r="F405" s="58" t="str">
        <f t="shared" ref="F405:F407" si="117">IF(C405=0,"",C405/B405)</f>
        <v/>
      </c>
      <c r="G405" s="58" t="str">
        <f t="shared" ref="G405:G407" si="118">IF(D405=0,"",D405/B405)</f>
        <v/>
      </c>
      <c r="H405" s="61">
        <f t="shared" si="108"/>
        <v>0</v>
      </c>
      <c r="I405" s="656"/>
      <c r="J405" s="656"/>
      <c r="K405" s="656"/>
      <c r="L405" s="58" t="str">
        <f t="shared" ref="L405:L407" si="119">IF(I405=0,"",I405/H405)</f>
        <v/>
      </c>
      <c r="M405" s="58" t="str">
        <f t="shared" ref="M405:M407" si="120">IF(J405=0,"",J405/H405)</f>
        <v/>
      </c>
      <c r="N405" s="61">
        <f t="shared" si="111"/>
        <v>0</v>
      </c>
      <c r="O405" s="657"/>
      <c r="P405" s="657"/>
      <c r="Q405" s="657"/>
      <c r="R405" s="58" t="str">
        <f t="shared" ref="R405:R407" si="121">IF(O405=0,"",O405/N405)</f>
        <v/>
      </c>
      <c r="S405" s="58" t="str">
        <f t="shared" ref="S405:S407" si="122">IF(P405=0,"",P405/N405)</f>
        <v/>
      </c>
      <c r="T405" s="61">
        <f t="shared" si="114"/>
        <v>0</v>
      </c>
      <c r="U405" s="656"/>
      <c r="V405" s="656"/>
      <c r="W405" s="656"/>
      <c r="X405" s="58" t="str">
        <f t="shared" ref="X405:X407" si="123">IF(U405=0,"",U405/T405)</f>
        <v/>
      </c>
      <c r="Y405" s="59" t="str">
        <f t="shared" ref="Y405:Y407" si="124">IF(V405=0,"",V405/T405)</f>
        <v/>
      </c>
    </row>
    <row r="406" spans="1:25">
      <c r="A406" s="648" t="s">
        <v>362</v>
      </c>
      <c r="B406" s="61">
        <f t="shared" si="105"/>
        <v>0</v>
      </c>
      <c r="C406" s="656"/>
      <c r="D406" s="656"/>
      <c r="E406" s="656"/>
      <c r="F406" s="58" t="str">
        <f t="shared" si="117"/>
        <v/>
      </c>
      <c r="G406" s="58" t="str">
        <f t="shared" si="118"/>
        <v/>
      </c>
      <c r="H406" s="61">
        <f t="shared" si="108"/>
        <v>0</v>
      </c>
      <c r="I406" s="656"/>
      <c r="J406" s="656"/>
      <c r="K406" s="656"/>
      <c r="L406" s="58" t="str">
        <f t="shared" si="119"/>
        <v/>
      </c>
      <c r="M406" s="58" t="str">
        <f t="shared" si="120"/>
        <v/>
      </c>
      <c r="N406" s="61">
        <f t="shared" si="111"/>
        <v>0</v>
      </c>
      <c r="O406" s="657"/>
      <c r="P406" s="657"/>
      <c r="Q406" s="657"/>
      <c r="R406" s="58" t="str">
        <f t="shared" si="121"/>
        <v/>
      </c>
      <c r="S406" s="58" t="str">
        <f t="shared" si="122"/>
        <v/>
      </c>
      <c r="T406" s="61">
        <f t="shared" si="114"/>
        <v>0</v>
      </c>
      <c r="U406" s="656"/>
      <c r="V406" s="656"/>
      <c r="W406" s="656"/>
      <c r="X406" s="58" t="str">
        <f t="shared" si="123"/>
        <v/>
      </c>
      <c r="Y406" s="59" t="str">
        <f t="shared" si="124"/>
        <v/>
      </c>
    </row>
    <row r="407" spans="1:25">
      <c r="A407" s="510" t="s">
        <v>363</v>
      </c>
      <c r="B407" s="323">
        <f t="shared" si="105"/>
        <v>0</v>
      </c>
      <c r="C407" s="62"/>
      <c r="D407" s="62"/>
      <c r="E407" s="62"/>
      <c r="F407" s="63" t="str">
        <f t="shared" si="117"/>
        <v/>
      </c>
      <c r="G407" s="63" t="str">
        <f t="shared" si="118"/>
        <v/>
      </c>
      <c r="H407" s="323">
        <f t="shared" si="108"/>
        <v>0</v>
      </c>
      <c r="I407" s="62"/>
      <c r="J407" s="62"/>
      <c r="K407" s="62"/>
      <c r="L407" s="63" t="str">
        <f t="shared" si="119"/>
        <v/>
      </c>
      <c r="M407" s="63" t="str">
        <f t="shared" si="120"/>
        <v/>
      </c>
      <c r="N407" s="323">
        <f t="shared" si="111"/>
        <v>0</v>
      </c>
      <c r="O407" s="64"/>
      <c r="P407" s="64"/>
      <c r="Q407" s="64"/>
      <c r="R407" s="63" t="str">
        <f t="shared" si="121"/>
        <v/>
      </c>
      <c r="S407" s="63" t="str">
        <f t="shared" si="122"/>
        <v/>
      </c>
      <c r="T407" s="323">
        <f t="shared" si="114"/>
        <v>0</v>
      </c>
      <c r="U407" s="62"/>
      <c r="V407" s="62"/>
      <c r="W407" s="62"/>
      <c r="X407" s="63" t="str">
        <f t="shared" si="123"/>
        <v/>
      </c>
      <c r="Y407" s="65" t="str">
        <f t="shared" si="124"/>
        <v/>
      </c>
    </row>
    <row r="408" spans="1:25">
      <c r="A408" s="51" t="s">
        <v>17</v>
      </c>
    </row>
    <row r="409" spans="1:25">
      <c r="A409" s="815" t="s">
        <v>149</v>
      </c>
      <c r="B409" s="818">
        <v>2013</v>
      </c>
      <c r="C409" s="818"/>
      <c r="D409" s="818"/>
      <c r="E409" s="818"/>
      <c r="F409" s="818"/>
      <c r="G409" s="818"/>
      <c r="H409" s="818">
        <v>2014</v>
      </c>
      <c r="I409" s="818"/>
      <c r="J409" s="818"/>
      <c r="K409" s="818"/>
      <c r="L409" s="818"/>
      <c r="M409" s="818"/>
      <c r="N409" s="818">
        <v>2015</v>
      </c>
      <c r="O409" s="818"/>
      <c r="P409" s="818"/>
      <c r="Q409" s="818"/>
      <c r="R409" s="818"/>
      <c r="S409" s="818"/>
    </row>
    <row r="410" spans="1:25" ht="53.25" customHeight="1">
      <c r="A410" s="816"/>
      <c r="B410" s="122" t="s">
        <v>150</v>
      </c>
      <c r="C410" s="122" t="s">
        <v>151</v>
      </c>
      <c r="D410" s="122" t="s">
        <v>152</v>
      </c>
      <c r="E410" s="123" t="s">
        <v>154</v>
      </c>
      <c r="F410" s="122" t="s">
        <v>220</v>
      </c>
      <c r="G410" s="122" t="s">
        <v>221</v>
      </c>
      <c r="H410" s="122" t="s">
        <v>150</v>
      </c>
      <c r="I410" s="122" t="s">
        <v>151</v>
      </c>
      <c r="J410" s="122" t="s">
        <v>152</v>
      </c>
      <c r="K410" s="123" t="s">
        <v>154</v>
      </c>
      <c r="L410" s="122" t="s">
        <v>220</v>
      </c>
      <c r="M410" s="122" t="s">
        <v>221</v>
      </c>
      <c r="N410" s="122" t="s">
        <v>150</v>
      </c>
      <c r="O410" s="122" t="s">
        <v>151</v>
      </c>
      <c r="P410" s="122" t="s">
        <v>152</v>
      </c>
      <c r="Q410" s="123" t="s">
        <v>154</v>
      </c>
      <c r="R410" s="122" t="s">
        <v>220</v>
      </c>
      <c r="S410" s="122" t="s">
        <v>221</v>
      </c>
    </row>
    <row r="411" spans="1:25">
      <c r="A411" s="817"/>
      <c r="B411" s="274" t="s">
        <v>223</v>
      </c>
      <c r="C411" s="274" t="s">
        <v>224</v>
      </c>
      <c r="D411" s="274" t="s">
        <v>225</v>
      </c>
      <c r="E411" s="125"/>
      <c r="F411" s="125"/>
      <c r="G411" s="125"/>
      <c r="H411" s="274" t="s">
        <v>223</v>
      </c>
      <c r="I411" s="274" t="s">
        <v>224</v>
      </c>
      <c r="J411" s="274" t="s">
        <v>225</v>
      </c>
      <c r="K411" s="125"/>
      <c r="L411" s="125"/>
      <c r="M411" s="125"/>
      <c r="N411" s="274" t="s">
        <v>223</v>
      </c>
      <c r="O411" s="274" t="s">
        <v>224</v>
      </c>
      <c r="P411" s="274" t="s">
        <v>225</v>
      </c>
      <c r="Q411" s="125"/>
      <c r="R411" s="125"/>
      <c r="S411" s="125"/>
    </row>
    <row r="412" spans="1:25">
      <c r="A412" s="391" t="s">
        <v>356</v>
      </c>
      <c r="B412" s="322">
        <f t="shared" ref="B412:B419" si="125">+J75+U75+J90</f>
        <v>0</v>
      </c>
      <c r="C412" s="72"/>
      <c r="D412" s="72"/>
      <c r="E412" s="72"/>
      <c r="F412" s="88" t="str">
        <f>IF(C412=0,"",C412/B412)</f>
        <v/>
      </c>
      <c r="G412" s="88" t="str">
        <f>IF(D412=0,"",D412/B412)</f>
        <v/>
      </c>
      <c r="H412" s="322">
        <f t="shared" ref="H412:H419" si="126">+K75+V75+K90</f>
        <v>0</v>
      </c>
      <c r="I412" s="72"/>
      <c r="J412" s="72"/>
      <c r="K412" s="72"/>
      <c r="L412" s="88" t="str">
        <f>IF(I412=0,"",I412/H412)</f>
        <v/>
      </c>
      <c r="M412" s="88" t="str">
        <f>IF(J412=0,"",J412/H412)</f>
        <v/>
      </c>
      <c r="N412" s="322">
        <f t="shared" ref="N412:N419" si="127">+L75+W75+L90</f>
        <v>0</v>
      </c>
      <c r="O412" s="72"/>
      <c r="P412" s="72"/>
      <c r="Q412" s="72"/>
      <c r="R412" s="88" t="str">
        <f>IF(O412=0,"",O412/N412)</f>
        <v/>
      </c>
      <c r="S412" s="91" t="str">
        <f>IF(P412=0,"",P412/N412)</f>
        <v/>
      </c>
    </row>
    <row r="413" spans="1:25">
      <c r="A413" s="397" t="s">
        <v>357</v>
      </c>
      <c r="B413" s="61">
        <f t="shared" si="125"/>
        <v>0</v>
      </c>
      <c r="C413" s="57"/>
      <c r="D413" s="57"/>
      <c r="E413" s="57"/>
      <c r="F413" s="58" t="str">
        <f>IF(C413=0,"",C413/B413)</f>
        <v/>
      </c>
      <c r="G413" s="58" t="str">
        <f>IF(D413=0,"",D413/B413)</f>
        <v/>
      </c>
      <c r="H413" s="61">
        <f t="shared" si="126"/>
        <v>0</v>
      </c>
      <c r="I413" s="57"/>
      <c r="J413" s="57"/>
      <c r="K413" s="57"/>
      <c r="L413" s="58" t="str">
        <f>IF(I413=0,"",I413/H413)</f>
        <v/>
      </c>
      <c r="M413" s="58" t="str">
        <f>IF(J413=0,"",J413/H413)</f>
        <v/>
      </c>
      <c r="N413" s="61">
        <f t="shared" si="127"/>
        <v>0</v>
      </c>
      <c r="O413" s="57"/>
      <c r="P413" s="57"/>
      <c r="Q413" s="57"/>
      <c r="R413" s="58" t="str">
        <f>IF(O413=0,"",O413/N413)</f>
        <v/>
      </c>
      <c r="S413" s="59" t="str">
        <f>IF(P413=0,"",P413/N413)</f>
        <v/>
      </c>
    </row>
    <row r="414" spans="1:25">
      <c r="A414" s="397" t="s">
        <v>358</v>
      </c>
      <c r="B414" s="61">
        <f t="shared" si="125"/>
        <v>0</v>
      </c>
      <c r="C414" s="57"/>
      <c r="D414" s="57"/>
      <c r="E414" s="57"/>
      <c r="F414" s="58" t="str">
        <f>IF(C414=0,"",C414/B414)</f>
        <v/>
      </c>
      <c r="G414" s="58" t="str">
        <f>IF(D414=0,"",D414/B414)</f>
        <v/>
      </c>
      <c r="H414" s="61">
        <f t="shared" si="126"/>
        <v>0</v>
      </c>
      <c r="I414" s="57"/>
      <c r="J414" s="57"/>
      <c r="K414" s="57"/>
      <c r="L414" s="58" t="str">
        <f>IF(I414=0,"",I414/H414)</f>
        <v/>
      </c>
      <c r="M414" s="58" t="str">
        <f>IF(J414=0,"",J414/H414)</f>
        <v/>
      </c>
      <c r="N414" s="61">
        <f t="shared" si="127"/>
        <v>0</v>
      </c>
      <c r="O414" s="57"/>
      <c r="P414" s="57"/>
      <c r="Q414" s="57"/>
      <c r="R414" s="58" t="str">
        <f>IF(O414=0,"",O414/N414)</f>
        <v/>
      </c>
      <c r="S414" s="59" t="str">
        <f>IF(P414=0,"",P414/N414)</f>
        <v/>
      </c>
    </row>
    <row r="415" spans="1:25">
      <c r="A415" s="397" t="s">
        <v>359</v>
      </c>
      <c r="B415" s="61">
        <f t="shared" si="125"/>
        <v>0</v>
      </c>
      <c r="C415" s="57"/>
      <c r="D415" s="57"/>
      <c r="E415" s="57"/>
      <c r="F415" s="58" t="str">
        <f t="shared" ref="F415:F416" si="128">IF(C415=0,"",C415/B415)</f>
        <v/>
      </c>
      <c r="G415" s="58" t="str">
        <f t="shared" ref="G415:G416" si="129">IF(D415=0,"",D415/B415)</f>
        <v/>
      </c>
      <c r="H415" s="61">
        <f t="shared" si="126"/>
        <v>0</v>
      </c>
      <c r="I415" s="57"/>
      <c r="J415" s="57"/>
      <c r="K415" s="57"/>
      <c r="L415" s="58" t="str">
        <f t="shared" ref="L415:L416" si="130">IF(I415=0,"",I415/H415)</f>
        <v/>
      </c>
      <c r="M415" s="58" t="str">
        <f t="shared" ref="M415:M416" si="131">IF(J415=0,"",J415/H415)</f>
        <v/>
      </c>
      <c r="N415" s="61">
        <f t="shared" si="127"/>
        <v>0</v>
      </c>
      <c r="O415" s="57"/>
      <c r="P415" s="57"/>
      <c r="Q415" s="57"/>
      <c r="R415" s="58" t="str">
        <f t="shared" ref="R415:R416" si="132">IF(O415=0,"",O415/N415)</f>
        <v/>
      </c>
      <c r="S415" s="59" t="str">
        <f t="shared" ref="S415:S416" si="133">IF(P415=0,"",P415/N415)</f>
        <v/>
      </c>
    </row>
    <row r="416" spans="1:25">
      <c r="A416" s="397" t="s">
        <v>360</v>
      </c>
      <c r="B416" s="61">
        <f t="shared" si="125"/>
        <v>0</v>
      </c>
      <c r="C416" s="57"/>
      <c r="D416" s="57"/>
      <c r="E416" s="57"/>
      <c r="F416" s="58" t="str">
        <f t="shared" si="128"/>
        <v/>
      </c>
      <c r="G416" s="58" t="str">
        <f t="shared" si="129"/>
        <v/>
      </c>
      <c r="H416" s="61">
        <f t="shared" si="126"/>
        <v>0</v>
      </c>
      <c r="I416" s="57"/>
      <c r="J416" s="57"/>
      <c r="K416" s="57"/>
      <c r="L416" s="58" t="str">
        <f t="shared" si="130"/>
        <v/>
      </c>
      <c r="M416" s="58" t="str">
        <f t="shared" si="131"/>
        <v/>
      </c>
      <c r="N416" s="61">
        <f t="shared" si="127"/>
        <v>0</v>
      </c>
      <c r="O416" s="57"/>
      <c r="P416" s="57"/>
      <c r="Q416" s="57"/>
      <c r="R416" s="58" t="str">
        <f t="shared" si="132"/>
        <v/>
      </c>
      <c r="S416" s="59" t="str">
        <f t="shared" si="133"/>
        <v/>
      </c>
    </row>
    <row r="417" spans="1:19">
      <c r="A417" s="397" t="s">
        <v>361</v>
      </c>
      <c r="B417" s="61">
        <f t="shared" si="125"/>
        <v>0</v>
      </c>
      <c r="C417" s="57"/>
      <c r="D417" s="57"/>
      <c r="E417" s="57"/>
      <c r="F417" s="58" t="str">
        <f t="shared" ref="F417:F419" si="134">IF(C417=0,"",C417/B417)</f>
        <v/>
      </c>
      <c r="G417" s="58" t="str">
        <f t="shared" ref="G417:G419" si="135">IF(D417=0,"",D417/B417)</f>
        <v/>
      </c>
      <c r="H417" s="61">
        <f t="shared" si="126"/>
        <v>0</v>
      </c>
      <c r="I417" s="57"/>
      <c r="J417" s="57"/>
      <c r="K417" s="57"/>
      <c r="L417" s="58" t="str">
        <f t="shared" ref="L417:L419" si="136">IF(I417=0,"",I417/H417)</f>
        <v/>
      </c>
      <c r="M417" s="58" t="str">
        <f t="shared" ref="M417:M419" si="137">IF(J417=0,"",J417/H417)</f>
        <v/>
      </c>
      <c r="N417" s="61">
        <f t="shared" si="127"/>
        <v>0</v>
      </c>
      <c r="O417" s="57"/>
      <c r="P417" s="57"/>
      <c r="Q417" s="57"/>
      <c r="R417" s="58" t="str">
        <f t="shared" ref="R417:R419" si="138">IF(O417=0,"",O417/N417)</f>
        <v/>
      </c>
      <c r="S417" s="59" t="str">
        <f t="shared" ref="S417:S419" si="139">IF(P417=0,"",P417/N417)</f>
        <v/>
      </c>
    </row>
    <row r="418" spans="1:19">
      <c r="A418" s="648" t="s">
        <v>362</v>
      </c>
      <c r="B418" s="61">
        <f t="shared" si="125"/>
        <v>0</v>
      </c>
      <c r="C418" s="57"/>
      <c r="D418" s="57"/>
      <c r="E418" s="57"/>
      <c r="F418" s="58" t="str">
        <f t="shared" si="134"/>
        <v/>
      </c>
      <c r="G418" s="58" t="str">
        <f t="shared" si="135"/>
        <v/>
      </c>
      <c r="H418" s="61">
        <f t="shared" si="126"/>
        <v>0</v>
      </c>
      <c r="I418" s="57"/>
      <c r="J418" s="57"/>
      <c r="K418" s="57"/>
      <c r="L418" s="58" t="str">
        <f t="shared" si="136"/>
        <v/>
      </c>
      <c r="M418" s="58" t="str">
        <f t="shared" si="137"/>
        <v/>
      </c>
      <c r="N418" s="61">
        <f t="shared" si="127"/>
        <v>0</v>
      </c>
      <c r="O418" s="57"/>
      <c r="P418" s="57"/>
      <c r="Q418" s="57"/>
      <c r="R418" s="58" t="str">
        <f t="shared" si="138"/>
        <v/>
      </c>
      <c r="S418" s="59" t="str">
        <f t="shared" si="139"/>
        <v/>
      </c>
    </row>
    <row r="419" spans="1:19">
      <c r="A419" s="510" t="s">
        <v>363</v>
      </c>
      <c r="B419" s="323">
        <f t="shared" si="125"/>
        <v>0</v>
      </c>
      <c r="C419" s="62"/>
      <c r="D419" s="62"/>
      <c r="E419" s="62"/>
      <c r="F419" s="63" t="str">
        <f t="shared" si="134"/>
        <v/>
      </c>
      <c r="G419" s="63" t="str">
        <f t="shared" si="135"/>
        <v/>
      </c>
      <c r="H419" s="323">
        <f t="shared" si="126"/>
        <v>0</v>
      </c>
      <c r="I419" s="62"/>
      <c r="J419" s="62"/>
      <c r="K419" s="62"/>
      <c r="L419" s="63" t="str">
        <f t="shared" si="136"/>
        <v/>
      </c>
      <c r="M419" s="63" t="str">
        <f t="shared" si="137"/>
        <v/>
      </c>
      <c r="N419" s="323">
        <f t="shared" si="127"/>
        <v>0</v>
      </c>
      <c r="O419" s="62"/>
      <c r="P419" s="62"/>
      <c r="Q419" s="62"/>
      <c r="R419" s="63" t="str">
        <f t="shared" si="138"/>
        <v/>
      </c>
      <c r="S419" s="65" t="str">
        <f t="shared" si="139"/>
        <v/>
      </c>
    </row>
    <row r="420" spans="1:19">
      <c r="A420" s="51" t="s">
        <v>17</v>
      </c>
    </row>
    <row r="421" spans="1:19">
      <c r="A421" s="51"/>
    </row>
    <row r="422" spans="1:19">
      <c r="A422" s="815" t="s">
        <v>58</v>
      </c>
      <c r="B422" s="834">
        <v>2009</v>
      </c>
      <c r="C422" s="835"/>
      <c r="D422" s="834">
        <v>2010</v>
      </c>
      <c r="E422" s="835"/>
      <c r="F422" s="834">
        <v>2011</v>
      </c>
      <c r="G422" s="835"/>
      <c r="H422" s="836">
        <v>2012</v>
      </c>
      <c r="I422" s="838"/>
      <c r="J422" s="838"/>
      <c r="K422" s="837"/>
      <c r="L422" s="834">
        <v>2013</v>
      </c>
      <c r="M422" s="835"/>
      <c r="N422" s="834">
        <v>2014</v>
      </c>
      <c r="O422" s="835"/>
      <c r="P422" s="834">
        <v>2015</v>
      </c>
      <c r="Q422" s="835"/>
    </row>
    <row r="423" spans="1:19">
      <c r="A423" s="816"/>
      <c r="B423" s="716"/>
      <c r="C423" s="717"/>
      <c r="D423" s="716"/>
      <c r="E423" s="717"/>
      <c r="F423" s="716"/>
      <c r="G423" s="717"/>
      <c r="H423" s="836" t="s">
        <v>0</v>
      </c>
      <c r="I423" s="837"/>
      <c r="J423" s="836" t="s">
        <v>8</v>
      </c>
      <c r="K423" s="837"/>
      <c r="L423" s="716"/>
      <c r="M423" s="717"/>
      <c r="N423" s="716"/>
      <c r="O423" s="717"/>
      <c r="P423" s="716"/>
      <c r="Q423" s="717"/>
    </row>
    <row r="424" spans="1:19">
      <c r="A424" s="817"/>
      <c r="B424" s="291" t="s">
        <v>141</v>
      </c>
      <c r="C424" s="291" t="s">
        <v>60</v>
      </c>
      <c r="D424" s="291" t="s">
        <v>141</v>
      </c>
      <c r="E424" s="291" t="s">
        <v>60</v>
      </c>
      <c r="F424" s="291" t="s">
        <v>141</v>
      </c>
      <c r="G424" s="291" t="s">
        <v>60</v>
      </c>
      <c r="H424" s="291" t="s">
        <v>141</v>
      </c>
      <c r="I424" s="291" t="s">
        <v>60</v>
      </c>
      <c r="J424" s="291" t="s">
        <v>141</v>
      </c>
      <c r="K424" s="291" t="s">
        <v>60</v>
      </c>
      <c r="L424" s="291" t="s">
        <v>141</v>
      </c>
      <c r="M424" s="291" t="s">
        <v>60</v>
      </c>
      <c r="N424" s="291" t="s">
        <v>141</v>
      </c>
      <c r="O424" s="291" t="s">
        <v>60</v>
      </c>
      <c r="P424" s="291" t="s">
        <v>141</v>
      </c>
      <c r="Q424" s="291" t="s">
        <v>60</v>
      </c>
    </row>
    <row r="425" spans="1:19">
      <c r="A425" s="284" t="s">
        <v>157</v>
      </c>
      <c r="B425" s="313"/>
      <c r="C425" s="313"/>
      <c r="D425" s="313"/>
      <c r="E425" s="313"/>
      <c r="F425" s="313"/>
      <c r="G425" s="313"/>
      <c r="H425" s="313"/>
      <c r="I425" s="313"/>
      <c r="J425" s="313"/>
      <c r="K425" s="313"/>
      <c r="L425" s="313"/>
      <c r="M425" s="314"/>
      <c r="N425" s="313"/>
      <c r="O425" s="314"/>
      <c r="P425" s="313"/>
      <c r="Q425" s="314"/>
    </row>
    <row r="426" spans="1:19">
      <c r="A426" s="51"/>
    </row>
    <row r="428" spans="1:19">
      <c r="A428" s="118"/>
      <c r="B428" s="297" t="s">
        <v>143</v>
      </c>
      <c r="C428" s="297" t="s">
        <v>144</v>
      </c>
    </row>
    <row r="429" spans="1:19" ht="23.25" customHeight="1">
      <c r="A429" s="366" t="s">
        <v>158</v>
      </c>
      <c r="B429" s="128"/>
      <c r="C429" s="129"/>
    </row>
    <row r="430" spans="1:19" ht="32.25" customHeight="1">
      <c r="A430" s="367" t="s">
        <v>159</v>
      </c>
      <c r="B430" s="300"/>
      <c r="C430" s="130"/>
    </row>
    <row r="431" spans="1:19">
      <c r="A431" s="51" t="s">
        <v>160</v>
      </c>
    </row>
    <row r="432" spans="1:19">
      <c r="A432" s="51"/>
    </row>
    <row r="433" spans="1:25">
      <c r="A433" s="4"/>
      <c r="B433" s="131"/>
      <c r="C433" s="131"/>
    </row>
    <row r="434" spans="1:25">
      <c r="A434" s="932" t="s">
        <v>161</v>
      </c>
      <c r="B434" s="933"/>
      <c r="C434" s="933"/>
      <c r="D434" s="933"/>
      <c r="E434" s="933"/>
      <c r="F434" s="933"/>
      <c r="G434" s="933"/>
      <c r="H434" s="933"/>
      <c r="I434" s="933"/>
      <c r="J434" s="933"/>
      <c r="K434" s="933"/>
      <c r="L434" s="933"/>
      <c r="M434" s="933"/>
      <c r="N434" s="933"/>
      <c r="O434" s="933"/>
      <c r="P434" s="933"/>
      <c r="Q434" s="933"/>
      <c r="R434" s="933"/>
      <c r="S434" s="933"/>
      <c r="T434" s="933"/>
      <c r="U434" s="933"/>
      <c r="V434" s="933"/>
      <c r="W434" s="934"/>
    </row>
    <row r="435" spans="1:25">
      <c r="A435" s="828" t="s">
        <v>58</v>
      </c>
      <c r="B435" s="828">
        <v>2006</v>
      </c>
      <c r="C435" s="830"/>
      <c r="D435" s="829">
        <v>2007</v>
      </c>
      <c r="E435" s="829"/>
      <c r="F435" s="828">
        <v>2008</v>
      </c>
      <c r="G435" s="830"/>
      <c r="H435" s="829">
        <v>2009</v>
      </c>
      <c r="I435" s="829"/>
      <c r="J435" s="828">
        <v>2010</v>
      </c>
      <c r="K435" s="830"/>
      <c r="L435" s="828">
        <v>2011</v>
      </c>
      <c r="M435" s="830"/>
      <c r="N435" s="831">
        <v>2012</v>
      </c>
      <c r="O435" s="832"/>
      <c r="P435" s="832"/>
      <c r="Q435" s="833"/>
      <c r="R435" s="828">
        <v>2013</v>
      </c>
      <c r="S435" s="830"/>
      <c r="T435" s="828">
        <v>2014</v>
      </c>
      <c r="U435" s="830"/>
      <c r="V435" s="828">
        <v>2015</v>
      </c>
      <c r="W435" s="830"/>
    </row>
    <row r="436" spans="1:25">
      <c r="A436" s="716"/>
      <c r="B436" s="716"/>
      <c r="C436" s="717"/>
      <c r="D436" s="756"/>
      <c r="E436" s="756"/>
      <c r="F436" s="716"/>
      <c r="G436" s="717"/>
      <c r="H436" s="756"/>
      <c r="I436" s="756"/>
      <c r="J436" s="716"/>
      <c r="K436" s="717"/>
      <c r="L436" s="716"/>
      <c r="M436" s="717"/>
      <c r="N436" s="831" t="s">
        <v>0</v>
      </c>
      <c r="O436" s="833"/>
      <c r="P436" s="831" t="s">
        <v>8</v>
      </c>
      <c r="Q436" s="833"/>
      <c r="R436" s="716"/>
      <c r="S436" s="717"/>
      <c r="T436" s="716"/>
      <c r="U436" s="717"/>
      <c r="V436" s="716"/>
      <c r="W436" s="717"/>
    </row>
    <row r="437" spans="1:25" ht="31.5" customHeight="1">
      <c r="A437" s="376" t="s">
        <v>162</v>
      </c>
      <c r="B437" s="132"/>
      <c r="C437" s="133" t="str">
        <f>IF(B437=0,"",B437*100/D115)</f>
        <v/>
      </c>
      <c r="D437" s="132"/>
      <c r="E437" s="133" t="str">
        <f>IF(D437=0,"",D437*100/G115)</f>
        <v/>
      </c>
      <c r="F437" s="132"/>
      <c r="G437" s="133" t="str">
        <f>IF(F437=0,"",F437*100/J115)</f>
        <v/>
      </c>
      <c r="H437" s="132"/>
      <c r="I437" s="133" t="str">
        <f>IF(H437=0,"",H437*100/M115)</f>
        <v/>
      </c>
      <c r="J437" s="132"/>
      <c r="K437" s="133" t="str">
        <f>IF(J437=0,"",J437*100/P115)</f>
        <v/>
      </c>
      <c r="L437" s="132"/>
      <c r="M437" s="133" t="str">
        <f>IF(L437=0,"",L437*100/S115)</f>
        <v/>
      </c>
      <c r="N437" s="134"/>
      <c r="O437" s="133" t="str">
        <f>IF(N437=0,"",N437*100/X115)</f>
        <v/>
      </c>
      <c r="P437" s="132"/>
      <c r="Q437" s="133" t="str">
        <f>IF(P437=0,"",P437*100/Y115)</f>
        <v/>
      </c>
      <c r="R437" s="132"/>
      <c r="S437" s="135" t="str">
        <f>IF(R437=0,"",R437*100/D125)</f>
        <v/>
      </c>
      <c r="T437" s="132"/>
      <c r="U437" s="135" t="str">
        <f>IF(T437=0,"",T437*100/G125)</f>
        <v/>
      </c>
      <c r="V437" s="132"/>
      <c r="W437" s="135" t="str">
        <f>IF(V437=0,"",V437*100/J125)</f>
        <v/>
      </c>
    </row>
    <row r="438" spans="1:25">
      <c r="A438" s="302"/>
    </row>
    <row r="439" spans="1:25">
      <c r="A439" s="723" t="s">
        <v>163</v>
      </c>
      <c r="B439" s="724"/>
      <c r="C439" s="724"/>
      <c r="D439" s="724"/>
      <c r="E439" s="724"/>
      <c r="F439" s="724"/>
      <c r="G439" s="724"/>
      <c r="H439" s="724"/>
      <c r="I439" s="724"/>
      <c r="J439" s="724"/>
      <c r="K439" s="724"/>
      <c r="L439" s="724"/>
      <c r="M439" s="724"/>
      <c r="N439" s="724"/>
      <c r="O439" s="724"/>
      <c r="P439" s="724"/>
      <c r="Q439" s="724"/>
      <c r="R439" s="724"/>
      <c r="S439" s="724"/>
      <c r="T439" s="724"/>
      <c r="U439" s="724"/>
      <c r="V439" s="724"/>
      <c r="W439" s="724"/>
      <c r="X439" s="724"/>
      <c r="Y439" s="725"/>
    </row>
    <row r="440" spans="1:25">
      <c r="A440" s="705" t="s">
        <v>58</v>
      </c>
      <c r="B440" s="702">
        <v>2006</v>
      </c>
      <c r="C440" s="703"/>
      <c r="D440" s="704"/>
      <c r="E440" s="702">
        <v>2007</v>
      </c>
      <c r="F440" s="703"/>
      <c r="G440" s="704"/>
      <c r="H440" s="702">
        <v>2008</v>
      </c>
      <c r="I440" s="703"/>
      <c r="J440" s="704"/>
      <c r="K440" s="702">
        <v>2009</v>
      </c>
      <c r="L440" s="703"/>
      <c r="M440" s="704"/>
      <c r="N440" s="702">
        <v>2010</v>
      </c>
      <c r="O440" s="703"/>
      <c r="P440" s="704"/>
      <c r="Q440" s="702">
        <v>2011</v>
      </c>
      <c r="R440" s="703"/>
      <c r="S440" s="704"/>
      <c r="T440" s="702">
        <v>2012</v>
      </c>
      <c r="U440" s="703"/>
      <c r="V440" s="703"/>
      <c r="W440" s="703"/>
      <c r="X440" s="703"/>
      <c r="Y440" s="704"/>
    </row>
    <row r="441" spans="1:25">
      <c r="A441" s="706"/>
      <c r="B441" s="339"/>
      <c r="C441" s="710"/>
      <c r="D441" s="711"/>
      <c r="E441" s="339"/>
      <c r="F441" s="710"/>
      <c r="G441" s="711"/>
      <c r="H441" s="339"/>
      <c r="I441" s="710"/>
      <c r="J441" s="711"/>
      <c r="K441" s="339"/>
      <c r="L441" s="710"/>
      <c r="M441" s="711"/>
      <c r="N441" s="339"/>
      <c r="O441" s="710"/>
      <c r="P441" s="711"/>
      <c r="Q441" s="339"/>
      <c r="R441" s="710"/>
      <c r="S441" s="711"/>
      <c r="T441" s="702" t="s">
        <v>0</v>
      </c>
      <c r="U441" s="703"/>
      <c r="V441" s="704"/>
      <c r="W441" s="702" t="s">
        <v>8</v>
      </c>
      <c r="X441" s="703"/>
      <c r="Y441" s="704"/>
    </row>
    <row r="442" spans="1:25">
      <c r="A442" s="706"/>
      <c r="B442" s="342" t="s">
        <v>118</v>
      </c>
      <c r="C442" s="702" t="s">
        <v>119</v>
      </c>
      <c r="D442" s="704"/>
      <c r="E442" s="342" t="s">
        <v>118</v>
      </c>
      <c r="F442" s="702" t="s">
        <v>119</v>
      </c>
      <c r="G442" s="704"/>
      <c r="H442" s="342" t="s">
        <v>118</v>
      </c>
      <c r="I442" s="702" t="s">
        <v>119</v>
      </c>
      <c r="J442" s="704"/>
      <c r="K442" s="342" t="s">
        <v>118</v>
      </c>
      <c r="L442" s="702" t="s">
        <v>119</v>
      </c>
      <c r="M442" s="704"/>
      <c r="N442" s="342" t="s">
        <v>118</v>
      </c>
      <c r="O442" s="702" t="s">
        <v>119</v>
      </c>
      <c r="P442" s="704"/>
      <c r="Q442" s="342" t="s">
        <v>118</v>
      </c>
      <c r="R442" s="702" t="s">
        <v>119</v>
      </c>
      <c r="S442" s="704"/>
      <c r="T442" s="342" t="s">
        <v>118</v>
      </c>
      <c r="U442" s="702" t="s">
        <v>119</v>
      </c>
      <c r="V442" s="704"/>
      <c r="W442" s="342" t="s">
        <v>118</v>
      </c>
      <c r="X442" s="702" t="s">
        <v>119</v>
      </c>
      <c r="Y442" s="704"/>
    </row>
    <row r="443" spans="1:25">
      <c r="A443" s="707"/>
      <c r="B443" s="136" t="s">
        <v>164</v>
      </c>
      <c r="C443" s="136" t="s">
        <v>164</v>
      </c>
      <c r="D443" s="136" t="s">
        <v>60</v>
      </c>
      <c r="E443" s="136" t="s">
        <v>164</v>
      </c>
      <c r="F443" s="136" t="s">
        <v>164</v>
      </c>
      <c r="G443" s="136" t="s">
        <v>60</v>
      </c>
      <c r="H443" s="136" t="s">
        <v>164</v>
      </c>
      <c r="I443" s="136" t="s">
        <v>164</v>
      </c>
      <c r="J443" s="136" t="s">
        <v>60</v>
      </c>
      <c r="K443" s="136" t="s">
        <v>164</v>
      </c>
      <c r="L443" s="136" t="s">
        <v>164</v>
      </c>
      <c r="M443" s="136" t="s">
        <v>60</v>
      </c>
      <c r="N443" s="136" t="s">
        <v>164</v>
      </c>
      <c r="O443" s="136" t="s">
        <v>164</v>
      </c>
      <c r="P443" s="136" t="s">
        <v>60</v>
      </c>
      <c r="Q443" s="136" t="s">
        <v>164</v>
      </c>
      <c r="R443" s="136" t="s">
        <v>164</v>
      </c>
      <c r="S443" s="136" t="s">
        <v>60</v>
      </c>
      <c r="T443" s="136" t="s">
        <v>164</v>
      </c>
      <c r="U443" s="136" t="s">
        <v>164</v>
      </c>
      <c r="V443" s="136" t="s">
        <v>60</v>
      </c>
      <c r="W443" s="136" t="s">
        <v>164</v>
      </c>
      <c r="X443" s="136" t="s">
        <v>164</v>
      </c>
      <c r="Y443" s="136" t="s">
        <v>60</v>
      </c>
    </row>
    <row r="444" spans="1:25" ht="35.25" customHeight="1">
      <c r="A444" s="366" t="s">
        <v>165</v>
      </c>
      <c r="B444" s="72"/>
      <c r="C444" s="90"/>
      <c r="D444" s="72" t="str">
        <f>IFERROR(C444*100/B444, "")</f>
        <v/>
      </c>
      <c r="E444" s="89"/>
      <c r="F444" s="72"/>
      <c r="G444" s="72" t="str">
        <f>IFERROR(F444*100/E444, "")</f>
        <v/>
      </c>
      <c r="H444" s="347"/>
      <c r="I444" s="346"/>
      <c r="J444" s="72" t="str">
        <f>IFERROR(I444*100/H444, "")</f>
        <v/>
      </c>
      <c r="K444" s="89"/>
      <c r="L444" s="72"/>
      <c r="M444" s="72" t="str">
        <f t="shared" ref="M444:M449" si="140">IFERROR(L444*100/K444, "")</f>
        <v/>
      </c>
      <c r="N444" s="89"/>
      <c r="O444" s="72"/>
      <c r="P444" s="72" t="str">
        <f t="shared" ref="P444:P449" si="141">IFERROR(O444*100/N444, "")</f>
        <v/>
      </c>
      <c r="Q444" s="346"/>
      <c r="R444" s="346"/>
      <c r="S444" s="72" t="str">
        <f t="shared" ref="S444:S449" si="142">IFERROR(R444*100/Q444, "")</f>
        <v/>
      </c>
      <c r="T444" s="346"/>
      <c r="U444" s="346"/>
      <c r="V444" s="72" t="str">
        <f t="shared" ref="V444:V449" si="143">IFERROR(U444*100/T444, "")</f>
        <v/>
      </c>
      <c r="W444" s="346"/>
      <c r="X444" s="346"/>
      <c r="Y444" s="72" t="str">
        <f>IFERROR(X444*100/W444, "")</f>
        <v/>
      </c>
    </row>
    <row r="445" spans="1:25" ht="28.5" customHeight="1">
      <c r="A445" s="357" t="s">
        <v>166</v>
      </c>
      <c r="B445" s="57"/>
      <c r="C445" s="60"/>
      <c r="D445" s="57" t="str">
        <f t="shared" ref="D445:D449" si="144">IFERROR(C445*100/B445, "")</f>
        <v/>
      </c>
      <c r="E445" s="94"/>
      <c r="F445" s="57"/>
      <c r="G445" s="57" t="str">
        <f>IFERROR(F445*100/E445, "")</f>
        <v/>
      </c>
      <c r="H445" s="349"/>
      <c r="I445" s="348"/>
      <c r="J445" s="57" t="str">
        <f t="shared" ref="J445:J449" si="145">IFERROR(I445*100/H445, "")</f>
        <v/>
      </c>
      <c r="K445" s="94"/>
      <c r="L445" s="57"/>
      <c r="M445" s="57" t="str">
        <f t="shared" si="140"/>
        <v/>
      </c>
      <c r="N445" s="94"/>
      <c r="O445" s="57"/>
      <c r="P445" s="57" t="str">
        <f t="shared" si="141"/>
        <v/>
      </c>
      <c r="Q445" s="348"/>
      <c r="R445" s="348"/>
      <c r="S445" s="57" t="str">
        <f t="shared" si="142"/>
        <v/>
      </c>
      <c r="T445" s="348"/>
      <c r="U445" s="348"/>
      <c r="V445" s="57" t="str">
        <f t="shared" si="143"/>
        <v/>
      </c>
      <c r="W445" s="348"/>
      <c r="X445" s="348"/>
      <c r="Y445" s="57" t="str">
        <f t="shared" ref="Y445:Y449" si="146">IFERROR(X445*100/W445, "")</f>
        <v/>
      </c>
    </row>
    <row r="446" spans="1:25" ht="20.25" customHeight="1">
      <c r="A446" s="357" t="s">
        <v>167</v>
      </c>
      <c r="B446" s="57"/>
      <c r="C446" s="60"/>
      <c r="D446" s="57" t="str">
        <f t="shared" si="144"/>
        <v/>
      </c>
      <c r="E446" s="94"/>
      <c r="F446" s="57"/>
      <c r="G446" s="57" t="str">
        <f t="shared" ref="G446:G449" si="147">IFERROR(F446*100/E446, "")</f>
        <v/>
      </c>
      <c r="H446" s="349"/>
      <c r="I446" s="348"/>
      <c r="J446" s="57" t="str">
        <f t="shared" si="145"/>
        <v/>
      </c>
      <c r="K446" s="94"/>
      <c r="L446" s="57"/>
      <c r="M446" s="57" t="str">
        <f t="shared" si="140"/>
        <v/>
      </c>
      <c r="N446" s="94"/>
      <c r="O446" s="57"/>
      <c r="P446" s="57" t="str">
        <f t="shared" si="141"/>
        <v/>
      </c>
      <c r="Q446" s="348"/>
      <c r="R446" s="348"/>
      <c r="S446" s="57" t="str">
        <f t="shared" si="142"/>
        <v/>
      </c>
      <c r="T446" s="348"/>
      <c r="U446" s="348"/>
      <c r="V446" s="57" t="str">
        <f t="shared" si="143"/>
        <v/>
      </c>
      <c r="W446" s="348"/>
      <c r="X446" s="348"/>
      <c r="Y446" s="57" t="str">
        <f t="shared" si="146"/>
        <v/>
      </c>
    </row>
    <row r="447" spans="1:25" ht="44.25" customHeight="1">
      <c r="A447" s="373" t="s">
        <v>309</v>
      </c>
      <c r="B447" s="306"/>
      <c r="C447" s="308"/>
      <c r="D447" s="57" t="str">
        <f t="shared" si="144"/>
        <v/>
      </c>
      <c r="E447" s="306"/>
      <c r="F447" s="306"/>
      <c r="G447" s="57" t="str">
        <f t="shared" si="147"/>
        <v/>
      </c>
      <c r="H447" s="350"/>
      <c r="I447" s="350"/>
      <c r="J447" s="57" t="str">
        <f t="shared" si="145"/>
        <v/>
      </c>
      <c r="K447" s="306"/>
      <c r="L447" s="306"/>
      <c r="M447" s="57" t="str">
        <f t="shared" si="140"/>
        <v/>
      </c>
      <c r="N447" s="306"/>
      <c r="O447" s="306"/>
      <c r="P447" s="57" t="str">
        <f t="shared" si="141"/>
        <v/>
      </c>
      <c r="Q447" s="350"/>
      <c r="R447" s="350"/>
      <c r="S447" s="57" t="str">
        <f t="shared" si="142"/>
        <v/>
      </c>
      <c r="T447" s="350"/>
      <c r="U447" s="350"/>
      <c r="V447" s="57" t="str">
        <f t="shared" si="143"/>
        <v/>
      </c>
      <c r="W447" s="350"/>
      <c r="X447" s="350"/>
      <c r="Y447" s="57" t="str">
        <f t="shared" si="146"/>
        <v/>
      </c>
    </row>
    <row r="448" spans="1:25" ht="45.75" customHeight="1">
      <c r="A448" s="373" t="s">
        <v>168</v>
      </c>
      <c r="B448" s="306"/>
      <c r="C448" s="308"/>
      <c r="D448" s="57" t="str">
        <f t="shared" si="144"/>
        <v/>
      </c>
      <c r="E448" s="306"/>
      <c r="F448" s="306"/>
      <c r="G448" s="57" t="str">
        <f t="shared" si="147"/>
        <v/>
      </c>
      <c r="H448" s="350"/>
      <c r="I448" s="350"/>
      <c r="J448" s="57" t="str">
        <f t="shared" si="145"/>
        <v/>
      </c>
      <c r="K448" s="306"/>
      <c r="L448" s="306"/>
      <c r="M448" s="57" t="str">
        <f t="shared" si="140"/>
        <v/>
      </c>
      <c r="N448" s="306"/>
      <c r="O448" s="306"/>
      <c r="P448" s="57" t="str">
        <f t="shared" si="141"/>
        <v/>
      </c>
      <c r="Q448" s="350"/>
      <c r="R448" s="350"/>
      <c r="S448" s="57" t="str">
        <f t="shared" si="142"/>
        <v/>
      </c>
      <c r="T448" s="350"/>
      <c r="U448" s="350"/>
      <c r="V448" s="57" t="str">
        <f t="shared" si="143"/>
        <v/>
      </c>
      <c r="W448" s="350"/>
      <c r="X448" s="350"/>
      <c r="Y448" s="57" t="str">
        <f t="shared" si="146"/>
        <v/>
      </c>
    </row>
    <row r="449" spans="1:31" ht="29.25" customHeight="1">
      <c r="A449" s="368" t="s">
        <v>169</v>
      </c>
      <c r="B449" s="309"/>
      <c r="C449" s="310"/>
      <c r="D449" s="62" t="str">
        <f t="shared" si="144"/>
        <v/>
      </c>
      <c r="E449" s="309"/>
      <c r="F449" s="309"/>
      <c r="G449" s="62" t="str">
        <f t="shared" si="147"/>
        <v/>
      </c>
      <c r="H449" s="351"/>
      <c r="I449" s="351"/>
      <c r="J449" s="62" t="str">
        <f t="shared" si="145"/>
        <v/>
      </c>
      <c r="K449" s="309"/>
      <c r="L449" s="309"/>
      <c r="M449" s="62" t="str">
        <f t="shared" si="140"/>
        <v/>
      </c>
      <c r="N449" s="309"/>
      <c r="O449" s="309"/>
      <c r="P449" s="62" t="str">
        <f t="shared" si="141"/>
        <v/>
      </c>
      <c r="Q449" s="351"/>
      <c r="R449" s="351"/>
      <c r="S449" s="62" t="str">
        <f t="shared" si="142"/>
        <v/>
      </c>
      <c r="T449" s="351"/>
      <c r="U449" s="351"/>
      <c r="V449" s="62" t="str">
        <f t="shared" si="143"/>
        <v/>
      </c>
      <c r="W449" s="351"/>
      <c r="X449" s="351"/>
      <c r="Y449" s="62" t="str">
        <f t="shared" si="146"/>
        <v/>
      </c>
    </row>
    <row r="450" spans="1:31" ht="8.25" customHeight="1">
      <c r="A450" s="341"/>
      <c r="B450" s="305"/>
      <c r="C450" s="318"/>
      <c r="D450" s="305"/>
      <c r="E450" s="305"/>
      <c r="F450" s="305"/>
      <c r="G450" s="305"/>
      <c r="H450" s="305"/>
      <c r="I450" s="305"/>
      <c r="J450" s="305"/>
      <c r="K450" s="305"/>
      <c r="L450" s="305"/>
      <c r="M450" s="305"/>
      <c r="N450" s="305"/>
      <c r="O450" s="305"/>
      <c r="P450" s="305"/>
      <c r="Q450" s="305"/>
      <c r="R450" s="305"/>
      <c r="S450" s="305"/>
      <c r="T450" s="305"/>
      <c r="U450" s="305"/>
      <c r="V450" s="305"/>
      <c r="W450" s="305"/>
      <c r="X450" s="305"/>
      <c r="Y450" s="305"/>
    </row>
    <row r="451" spans="1:31" s="360" customFormat="1" ht="14.25">
      <c r="A451" s="726" t="s">
        <v>128</v>
      </c>
      <c r="B451" s="726"/>
      <c r="C451" s="726"/>
      <c r="D451" s="726"/>
      <c r="E451" s="726"/>
      <c r="F451" s="726"/>
      <c r="G451" s="726"/>
      <c r="H451" s="726"/>
      <c r="I451" s="726"/>
      <c r="J451" s="726"/>
      <c r="K451" s="726"/>
      <c r="L451" s="726"/>
      <c r="M451" s="726"/>
      <c r="N451" s="726"/>
      <c r="O451" s="726"/>
      <c r="P451" s="726"/>
      <c r="Q451" s="726"/>
      <c r="R451" s="726"/>
      <c r="S451" s="726"/>
      <c r="T451" s="726"/>
      <c r="U451" s="726"/>
      <c r="V451" s="726"/>
      <c r="W451" s="726"/>
      <c r="X451" s="726"/>
      <c r="Y451" s="726"/>
      <c r="Z451" s="726"/>
      <c r="AA451" s="726"/>
      <c r="AB451" s="726"/>
      <c r="AC451" s="726"/>
      <c r="AD451" s="726"/>
      <c r="AE451" s="726"/>
    </row>
    <row r="452" spans="1:31" s="360" customFormat="1" ht="14.25">
      <c r="A452" s="727" t="s">
        <v>129</v>
      </c>
      <c r="B452" s="727"/>
      <c r="C452" s="727"/>
      <c r="D452" s="727"/>
      <c r="E452" s="727"/>
      <c r="F452" s="727"/>
      <c r="G452" s="727"/>
      <c r="H452" s="727"/>
      <c r="I452" s="727"/>
      <c r="J452" s="727"/>
      <c r="K452" s="727"/>
      <c r="L452" s="727"/>
      <c r="M452" s="727"/>
      <c r="N452" s="727"/>
      <c r="O452" s="727"/>
      <c r="P452" s="727"/>
      <c r="Q452" s="727"/>
      <c r="R452" s="727"/>
      <c r="S452" s="727"/>
      <c r="T452" s="727"/>
      <c r="U452" s="727"/>
      <c r="V452" s="727"/>
      <c r="W452" s="727"/>
      <c r="X452" s="727"/>
      <c r="Y452" s="727"/>
      <c r="Z452" s="727"/>
      <c r="AA452" s="727"/>
      <c r="AB452" s="727"/>
      <c r="AC452" s="727"/>
      <c r="AD452" s="727"/>
      <c r="AE452" s="727"/>
    </row>
    <row r="453" spans="1:31">
      <c r="A453" s="4"/>
      <c r="B453" s="305"/>
      <c r="C453" s="305"/>
      <c r="D453" s="305"/>
      <c r="E453" s="305"/>
      <c r="F453" s="305"/>
      <c r="G453" s="305"/>
      <c r="H453" s="305"/>
      <c r="I453" s="305"/>
      <c r="J453" s="305"/>
      <c r="K453" s="305"/>
      <c r="L453" s="305"/>
      <c r="M453" s="305"/>
      <c r="N453" s="305"/>
      <c r="O453" s="305"/>
    </row>
    <row r="454" spans="1:31">
      <c r="A454" s="723" t="s">
        <v>163</v>
      </c>
      <c r="B454" s="724"/>
      <c r="C454" s="724"/>
      <c r="D454" s="724"/>
      <c r="E454" s="724"/>
      <c r="F454" s="724"/>
      <c r="G454" s="724"/>
      <c r="H454" s="724"/>
      <c r="I454" s="724"/>
      <c r="J454" s="725"/>
    </row>
    <row r="455" spans="1:31">
      <c r="A455" s="705" t="s">
        <v>58</v>
      </c>
      <c r="B455" s="702">
        <v>2013</v>
      </c>
      <c r="C455" s="703"/>
      <c r="D455" s="704"/>
      <c r="E455" s="702">
        <v>2014</v>
      </c>
      <c r="F455" s="703"/>
      <c r="G455" s="704"/>
      <c r="H455" s="702">
        <v>2015</v>
      </c>
      <c r="I455" s="703"/>
      <c r="J455" s="704"/>
    </row>
    <row r="456" spans="1:31">
      <c r="A456" s="708"/>
      <c r="B456" s="339"/>
      <c r="C456" s="710"/>
      <c r="D456" s="711"/>
      <c r="E456" s="339"/>
      <c r="F456" s="710"/>
      <c r="G456" s="711"/>
      <c r="H456" s="339"/>
      <c r="I456" s="710"/>
      <c r="J456" s="711"/>
    </row>
    <row r="457" spans="1:31">
      <c r="A457" s="708"/>
      <c r="B457" s="342" t="s">
        <v>118</v>
      </c>
      <c r="C457" s="702" t="s">
        <v>119</v>
      </c>
      <c r="D457" s="704"/>
      <c r="E457" s="342" t="s">
        <v>118</v>
      </c>
      <c r="F457" s="702" t="s">
        <v>119</v>
      </c>
      <c r="G457" s="704"/>
      <c r="H457" s="342" t="s">
        <v>118</v>
      </c>
      <c r="I457" s="702" t="s">
        <v>119</v>
      </c>
      <c r="J457" s="704"/>
    </row>
    <row r="458" spans="1:31">
      <c r="A458" s="707"/>
      <c r="B458" s="136" t="s">
        <v>164</v>
      </c>
      <c r="C458" s="136" t="s">
        <v>164</v>
      </c>
      <c r="D458" s="136" t="s">
        <v>60</v>
      </c>
      <c r="E458" s="136" t="s">
        <v>164</v>
      </c>
      <c r="F458" s="136" t="s">
        <v>164</v>
      </c>
      <c r="G458" s="136" t="s">
        <v>60</v>
      </c>
      <c r="H458" s="136" t="s">
        <v>164</v>
      </c>
      <c r="I458" s="136" t="s">
        <v>164</v>
      </c>
      <c r="J458" s="136" t="s">
        <v>60</v>
      </c>
    </row>
    <row r="459" spans="1:31" ht="34.5" customHeight="1">
      <c r="A459" s="366" t="s">
        <v>165</v>
      </c>
      <c r="B459" s="72"/>
      <c r="C459" s="90"/>
      <c r="D459" s="72" t="str">
        <f t="shared" ref="D459:D464" si="148">IFERROR(C459*100/B459, "")</f>
        <v/>
      </c>
      <c r="E459" s="89"/>
      <c r="F459" s="72"/>
      <c r="G459" s="72" t="str">
        <f t="shared" ref="G459:G464" si="149">IFERROR(F459*100/E459, "")</f>
        <v/>
      </c>
      <c r="H459" s="72"/>
      <c r="I459" s="89"/>
      <c r="J459" s="72" t="str">
        <f>IFERROR(I459*100/H459, "")</f>
        <v/>
      </c>
    </row>
    <row r="460" spans="1:31" ht="28.5" customHeight="1">
      <c r="A460" s="357" t="s">
        <v>166</v>
      </c>
      <c r="B460" s="57"/>
      <c r="C460" s="60"/>
      <c r="D460" s="57" t="str">
        <f t="shared" si="148"/>
        <v/>
      </c>
      <c r="E460" s="94"/>
      <c r="F460" s="57"/>
      <c r="G460" s="57" t="str">
        <f t="shared" si="149"/>
        <v/>
      </c>
      <c r="H460" s="57"/>
      <c r="I460" s="94"/>
      <c r="J460" s="57" t="str">
        <f t="shared" ref="J460:J464" si="150">IFERROR(I460*100/H460, "")</f>
        <v/>
      </c>
    </row>
    <row r="461" spans="1:31" ht="24.75" customHeight="1">
      <c r="A461" s="357" t="s">
        <v>167</v>
      </c>
      <c r="B461" s="57"/>
      <c r="C461" s="60"/>
      <c r="D461" s="57" t="str">
        <f t="shared" si="148"/>
        <v/>
      </c>
      <c r="E461" s="94"/>
      <c r="F461" s="57"/>
      <c r="G461" s="57" t="str">
        <f t="shared" si="149"/>
        <v/>
      </c>
      <c r="H461" s="57"/>
      <c r="I461" s="94"/>
      <c r="J461" s="57" t="str">
        <f t="shared" si="150"/>
        <v/>
      </c>
    </row>
    <row r="462" spans="1:31" ht="50.25" customHeight="1">
      <c r="A462" s="373" t="s">
        <v>309</v>
      </c>
      <c r="B462" s="306"/>
      <c r="C462" s="308"/>
      <c r="D462" s="57" t="str">
        <f t="shared" si="148"/>
        <v/>
      </c>
      <c r="E462" s="306"/>
      <c r="F462" s="306"/>
      <c r="G462" s="57" t="str">
        <f t="shared" si="149"/>
        <v/>
      </c>
      <c r="H462" s="306"/>
      <c r="I462" s="306"/>
      <c r="J462" s="57" t="str">
        <f t="shared" si="150"/>
        <v/>
      </c>
    </row>
    <row r="463" spans="1:31" ht="47.25" customHeight="1">
      <c r="A463" s="373" t="s">
        <v>168</v>
      </c>
      <c r="B463" s="306"/>
      <c r="C463" s="308"/>
      <c r="D463" s="57" t="str">
        <f t="shared" si="148"/>
        <v/>
      </c>
      <c r="E463" s="306"/>
      <c r="F463" s="306"/>
      <c r="G463" s="57" t="str">
        <f t="shared" si="149"/>
        <v/>
      </c>
      <c r="H463" s="306"/>
      <c r="I463" s="306"/>
      <c r="J463" s="57" t="str">
        <f t="shared" si="150"/>
        <v/>
      </c>
    </row>
    <row r="464" spans="1:31" ht="29.25" customHeight="1">
      <c r="A464" s="368" t="s">
        <v>169</v>
      </c>
      <c r="B464" s="309"/>
      <c r="C464" s="310"/>
      <c r="D464" s="62" t="str">
        <f t="shared" si="148"/>
        <v/>
      </c>
      <c r="E464" s="309"/>
      <c r="F464" s="309"/>
      <c r="G464" s="62" t="str">
        <f t="shared" si="149"/>
        <v/>
      </c>
      <c r="H464" s="309"/>
      <c r="I464" s="309"/>
      <c r="J464" s="62" t="str">
        <f t="shared" si="150"/>
        <v/>
      </c>
    </row>
    <row r="465" spans="1:31" ht="9.75" customHeight="1">
      <c r="A465" s="341"/>
      <c r="B465" s="305"/>
      <c r="C465" s="318"/>
      <c r="D465" s="305"/>
      <c r="E465" s="305"/>
      <c r="F465" s="305"/>
      <c r="G465" s="305"/>
      <c r="H465" s="305"/>
      <c r="I465" s="305"/>
      <c r="J465" s="305"/>
    </row>
    <row r="466" spans="1:31" s="360" customFormat="1" ht="14.25">
      <c r="A466" s="726" t="s">
        <v>128</v>
      </c>
      <c r="B466" s="726"/>
      <c r="C466" s="726"/>
      <c r="D466" s="726"/>
      <c r="E466" s="726"/>
      <c r="F466" s="726"/>
      <c r="G466" s="726"/>
      <c r="H466" s="726"/>
      <c r="I466" s="726"/>
      <c r="J466" s="726"/>
      <c r="K466" s="726"/>
      <c r="L466" s="726"/>
      <c r="M466" s="726"/>
      <c r="N466" s="726"/>
      <c r="O466" s="726"/>
      <c r="P466" s="726"/>
      <c r="Q466" s="726"/>
      <c r="R466" s="726"/>
      <c r="S466" s="726"/>
      <c r="T466" s="726"/>
      <c r="U466" s="726"/>
      <c r="V466" s="726"/>
      <c r="W466" s="726"/>
      <c r="X466" s="726"/>
      <c r="Y466" s="726"/>
      <c r="Z466" s="726"/>
      <c r="AA466" s="726"/>
      <c r="AB466" s="726"/>
      <c r="AC466" s="726"/>
      <c r="AD466" s="726"/>
      <c r="AE466" s="726"/>
    </row>
    <row r="467" spans="1:31" s="360" customFormat="1" ht="14.25">
      <c r="A467" s="727" t="s">
        <v>129</v>
      </c>
      <c r="B467" s="727"/>
      <c r="C467" s="727"/>
      <c r="D467" s="727"/>
      <c r="E467" s="727"/>
      <c r="F467" s="727"/>
      <c r="G467" s="727"/>
      <c r="H467" s="727"/>
      <c r="I467" s="727"/>
      <c r="J467" s="727"/>
      <c r="K467" s="727"/>
      <c r="L467" s="727"/>
      <c r="M467" s="727"/>
      <c r="N467" s="727"/>
      <c r="O467" s="727"/>
      <c r="P467" s="727"/>
      <c r="Q467" s="727"/>
      <c r="R467" s="727"/>
      <c r="S467" s="727"/>
      <c r="T467" s="727"/>
      <c r="U467" s="727"/>
      <c r="V467" s="727"/>
      <c r="W467" s="727"/>
      <c r="X467" s="727"/>
      <c r="Y467" s="727"/>
      <c r="Z467" s="727"/>
      <c r="AA467" s="727"/>
      <c r="AB467" s="727"/>
      <c r="AC467" s="727"/>
      <c r="AD467" s="727"/>
      <c r="AE467" s="727"/>
    </row>
    <row r="468" spans="1:31">
      <c r="A468" s="4"/>
      <c r="B468" s="305"/>
      <c r="C468" s="305"/>
      <c r="D468" s="305"/>
      <c r="E468" s="305"/>
      <c r="F468" s="305"/>
      <c r="G468" s="305"/>
      <c r="H468" s="305"/>
      <c r="I468" s="305"/>
      <c r="J468" s="305"/>
      <c r="K468" s="305"/>
      <c r="L468" s="305"/>
      <c r="M468" s="305"/>
      <c r="N468" s="305"/>
      <c r="O468" s="305"/>
    </row>
    <row r="469" spans="1:31" ht="6.75" customHeight="1"/>
    <row r="470" spans="1:31">
      <c r="B470" s="315" t="s">
        <v>27</v>
      </c>
      <c r="C470" s="315" t="s">
        <v>28</v>
      </c>
    </row>
    <row r="471" spans="1:31" ht="21.75" customHeight="1">
      <c r="A471" s="364" t="s">
        <v>170</v>
      </c>
      <c r="B471" s="313"/>
      <c r="C471" s="314"/>
    </row>
    <row r="473" spans="1:31">
      <c r="A473" s="137"/>
      <c r="B473" s="136" t="s">
        <v>27</v>
      </c>
      <c r="C473" s="136" t="s">
        <v>28</v>
      </c>
    </row>
    <row r="474" spans="1:31" ht="51.75" customHeight="1">
      <c r="A474" s="376" t="s">
        <v>171</v>
      </c>
      <c r="B474" s="138"/>
      <c r="C474" s="139"/>
    </row>
    <row r="475" spans="1:31">
      <c r="A475" s="4"/>
      <c r="B475" s="140"/>
      <c r="C475" s="140"/>
    </row>
    <row r="476" spans="1:31">
      <c r="B476" s="141" t="s">
        <v>27</v>
      </c>
      <c r="C476" s="141" t="s">
        <v>28</v>
      </c>
      <c r="L476" s="315" t="s">
        <v>172</v>
      </c>
      <c r="M476" s="316"/>
    </row>
    <row r="477" spans="1:31" ht="21.75" customHeight="1">
      <c r="A477" s="376" t="s">
        <v>173</v>
      </c>
      <c r="B477" s="138"/>
      <c r="C477" s="139"/>
      <c r="F477" s="847" t="s">
        <v>174</v>
      </c>
      <c r="G477" s="848"/>
      <c r="H477" s="848"/>
      <c r="I477" s="848"/>
      <c r="J477" s="848"/>
      <c r="K477" s="849"/>
      <c r="L477" s="317"/>
      <c r="M477" s="318"/>
    </row>
    <row r="478" spans="1:31">
      <c r="A478" s="4"/>
      <c r="B478" s="140"/>
      <c r="C478" s="140"/>
    </row>
    <row r="479" spans="1:31" ht="5.25" customHeight="1">
      <c r="A479" s="4"/>
      <c r="B479" s="140"/>
      <c r="C479" s="140"/>
    </row>
    <row r="480" spans="1:31">
      <c r="A480" s="4"/>
      <c r="B480" s="140"/>
      <c r="C480" s="140"/>
    </row>
    <row r="481" spans="1:22">
      <c r="A481" s="142" t="s">
        <v>163</v>
      </c>
      <c r="B481" s="734" t="s">
        <v>175</v>
      </c>
      <c r="C481" s="734"/>
      <c r="D481" s="734"/>
      <c r="E481" s="734"/>
      <c r="F481" s="850" t="s">
        <v>176</v>
      </c>
      <c r="G481" s="851"/>
      <c r="H481" s="850" t="s">
        <v>177</v>
      </c>
      <c r="I481" s="851"/>
    </row>
    <row r="482" spans="1:22">
      <c r="A482" s="143" t="s">
        <v>58</v>
      </c>
      <c r="B482" s="734"/>
      <c r="C482" s="734"/>
      <c r="D482" s="734"/>
      <c r="E482" s="734"/>
      <c r="F482" s="852"/>
      <c r="G482" s="853"/>
      <c r="H482" s="852"/>
      <c r="I482" s="853"/>
    </row>
    <row r="483" spans="1:22">
      <c r="A483" s="143" t="s">
        <v>350</v>
      </c>
      <c r="B483" s="734"/>
      <c r="C483" s="734"/>
      <c r="D483" s="734"/>
      <c r="E483" s="734"/>
      <c r="F483" s="854"/>
      <c r="G483" s="855"/>
      <c r="H483" s="854"/>
      <c r="I483" s="855"/>
    </row>
    <row r="484" spans="1:22">
      <c r="A484" s="1"/>
      <c r="B484" s="839"/>
      <c r="C484" s="840"/>
      <c r="D484" s="840"/>
      <c r="E484" s="840"/>
      <c r="F484" s="841"/>
      <c r="G484" s="841"/>
      <c r="H484" s="841"/>
      <c r="I484" s="842"/>
    </row>
    <row r="485" spans="1:22">
      <c r="A485" s="17"/>
      <c r="B485" s="843"/>
      <c r="C485" s="844"/>
      <c r="D485" s="844"/>
      <c r="E485" s="844"/>
      <c r="F485" s="845"/>
      <c r="G485" s="845"/>
      <c r="H485" s="845"/>
      <c r="I485" s="846"/>
    </row>
    <row r="486" spans="1:22">
      <c r="A486" s="17"/>
      <c r="B486" s="843"/>
      <c r="C486" s="844"/>
      <c r="D486" s="844"/>
      <c r="E486" s="844"/>
      <c r="F486" s="845"/>
      <c r="G486" s="845"/>
      <c r="H486" s="845"/>
      <c r="I486" s="846"/>
    </row>
    <row r="487" spans="1:22">
      <c r="A487" s="17"/>
      <c r="B487" s="843"/>
      <c r="C487" s="844"/>
      <c r="D487" s="844"/>
      <c r="E487" s="844"/>
      <c r="F487" s="845"/>
      <c r="G487" s="845"/>
      <c r="H487" s="845"/>
      <c r="I487" s="846"/>
    </row>
    <row r="488" spans="1:22">
      <c r="A488" s="17"/>
      <c r="B488" s="843"/>
      <c r="C488" s="844"/>
      <c r="D488" s="844"/>
      <c r="E488" s="844"/>
      <c r="F488" s="845"/>
      <c r="G488" s="845"/>
      <c r="H488" s="845"/>
      <c r="I488" s="846"/>
    </row>
    <row r="489" spans="1:22">
      <c r="A489" s="3"/>
      <c r="B489" s="858"/>
      <c r="C489" s="859"/>
      <c r="D489" s="859"/>
      <c r="E489" s="859"/>
      <c r="F489" s="860"/>
      <c r="G489" s="860"/>
      <c r="H489" s="860"/>
      <c r="I489" s="861"/>
    </row>
    <row r="490" spans="1:22">
      <c r="A490" s="856" t="s">
        <v>178</v>
      </c>
      <c r="B490" s="856"/>
      <c r="C490" s="856"/>
      <c r="D490" s="856"/>
      <c r="E490" s="856"/>
      <c r="F490" s="856"/>
      <c r="G490" s="856"/>
      <c r="H490" s="856"/>
      <c r="I490" s="856"/>
      <c r="J490" s="856"/>
      <c r="K490" s="856"/>
      <c r="L490" s="856"/>
      <c r="M490" s="856"/>
      <c r="N490" s="856"/>
      <c r="O490" s="856"/>
      <c r="P490" s="856"/>
      <c r="Q490" s="856"/>
      <c r="R490" s="856"/>
      <c r="S490" s="856"/>
      <c r="T490" s="856"/>
      <c r="U490" s="856"/>
      <c r="V490" s="856"/>
    </row>
    <row r="491" spans="1:22">
      <c r="A491" s="319"/>
      <c r="B491" s="319"/>
      <c r="C491" s="319"/>
      <c r="D491" s="319"/>
      <c r="E491" s="319"/>
      <c r="F491" s="319"/>
      <c r="G491" s="319"/>
      <c r="H491" s="319"/>
      <c r="I491" s="319"/>
      <c r="J491" s="319"/>
      <c r="K491" s="319"/>
      <c r="L491" s="319"/>
      <c r="M491" s="319"/>
      <c r="N491" s="319"/>
      <c r="O491" s="319"/>
      <c r="P491" s="319"/>
      <c r="Q491" s="319"/>
      <c r="R491" s="319"/>
      <c r="S491" s="319"/>
      <c r="T491" s="319"/>
      <c r="U491" s="319"/>
      <c r="V491" s="319"/>
    </row>
    <row r="492" spans="1:22">
      <c r="A492" s="118"/>
      <c r="B492" s="136" t="s">
        <v>27</v>
      </c>
      <c r="C492" s="136" t="s">
        <v>28</v>
      </c>
    </row>
    <row r="493" spans="1:22" ht="20.25" customHeight="1">
      <c r="A493" s="366" t="s">
        <v>179</v>
      </c>
      <c r="B493" s="114"/>
      <c r="C493" s="115"/>
    </row>
    <row r="494" spans="1:22" ht="35.25" customHeight="1">
      <c r="A494" s="357" t="s">
        <v>180</v>
      </c>
      <c r="B494" s="144"/>
      <c r="C494" s="145"/>
    </row>
    <row r="495" spans="1:22" ht="35.25" customHeight="1">
      <c r="A495" s="357" t="s">
        <v>331</v>
      </c>
      <c r="B495" s="144"/>
      <c r="C495" s="145"/>
    </row>
    <row r="496" spans="1:22" ht="47.25" customHeight="1">
      <c r="A496" s="373" t="s">
        <v>181</v>
      </c>
      <c r="B496" s="144"/>
      <c r="C496" s="145"/>
    </row>
    <row r="497" spans="1:25" ht="41.25" customHeight="1">
      <c r="A497" s="373" t="s">
        <v>182</v>
      </c>
      <c r="B497" s="144"/>
      <c r="C497" s="145"/>
    </row>
    <row r="498" spans="1:25" ht="19.5" customHeight="1">
      <c r="A498" s="373" t="s">
        <v>183</v>
      </c>
      <c r="B498" s="144"/>
      <c r="C498" s="145"/>
    </row>
    <row r="499" spans="1:25" ht="24.75" customHeight="1">
      <c r="A499" s="373" t="s">
        <v>184</v>
      </c>
      <c r="B499" s="144"/>
      <c r="C499" s="145"/>
    </row>
    <row r="500" spans="1:25" ht="61.5" customHeight="1">
      <c r="A500" s="368" t="s">
        <v>185</v>
      </c>
      <c r="B500" s="116"/>
      <c r="C500" s="117"/>
    </row>
    <row r="501" spans="1:25" ht="9.75" customHeight="1">
      <c r="A501" s="4"/>
      <c r="B501" s="140"/>
      <c r="C501" s="140"/>
    </row>
    <row r="502" spans="1:25" s="363" customFormat="1">
      <c r="A502" s="95" t="s">
        <v>186</v>
      </c>
    </row>
    <row r="503" spans="1:25" s="363" customFormat="1" ht="28.5" customHeight="1">
      <c r="A503" s="857" t="s">
        <v>187</v>
      </c>
      <c r="B503" s="857"/>
      <c r="C503" s="857"/>
      <c r="D503" s="857"/>
      <c r="E503" s="857"/>
      <c r="F503" s="857"/>
      <c r="G503" s="857"/>
      <c r="H503" s="857"/>
      <c r="I503" s="857"/>
      <c r="J503" s="857"/>
      <c r="K503" s="857"/>
      <c r="L503" s="857"/>
      <c r="M503" s="857"/>
      <c r="N503" s="857"/>
      <c r="O503" s="857"/>
      <c r="P503" s="857"/>
      <c r="Q503" s="857"/>
      <c r="R503" s="857"/>
      <c r="S503" s="857"/>
      <c r="T503" s="857"/>
      <c r="U503" s="857"/>
      <c r="V503" s="857"/>
      <c r="W503" s="857"/>
      <c r="X503" s="857"/>
      <c r="Y503" s="857"/>
    </row>
  </sheetData>
  <mergeCells count="601">
    <mergeCell ref="A334:W334"/>
    <mergeCell ref="T335:U336"/>
    <mergeCell ref="V335:W336"/>
    <mergeCell ref="T338:U338"/>
    <mergeCell ref="A300:Y300"/>
    <mergeCell ref="B212:E214"/>
    <mergeCell ref="A215:Y215"/>
    <mergeCell ref="A216:Y216"/>
    <mergeCell ref="A207:W207"/>
    <mergeCell ref="A208:A210"/>
    <mergeCell ref="B208:C209"/>
    <mergeCell ref="D208:E209"/>
    <mergeCell ref="F208:G209"/>
    <mergeCell ref="H208:I209"/>
    <mergeCell ref="J208:K209"/>
    <mergeCell ref="L208:M209"/>
    <mergeCell ref="N208:Q208"/>
    <mergeCell ref="R208:S209"/>
    <mergeCell ref="T208:U209"/>
    <mergeCell ref="V208:W209"/>
    <mergeCell ref="N209:O209"/>
    <mergeCell ref="P209:Q209"/>
    <mergeCell ref="V338:W338"/>
    <mergeCell ref="L275:M275"/>
    <mergeCell ref="B335:C336"/>
    <mergeCell ref="D335:E336"/>
    <mergeCell ref="F335:G336"/>
    <mergeCell ref="H335:I336"/>
    <mergeCell ref="J335:K336"/>
    <mergeCell ref="R335:S336"/>
    <mergeCell ref="N336:O336"/>
    <mergeCell ref="L335:M336"/>
    <mergeCell ref="L344:M345"/>
    <mergeCell ref="N335:Q335"/>
    <mergeCell ref="J338:K338"/>
    <mergeCell ref="J342:K342"/>
    <mergeCell ref="L338:M338"/>
    <mergeCell ref="R338:S338"/>
    <mergeCell ref="P336:Q336"/>
    <mergeCell ref="N342:O342"/>
    <mergeCell ref="P342:Q342"/>
    <mergeCell ref="R342:S342"/>
    <mergeCell ref="N338:O338"/>
    <mergeCell ref="F338:G338"/>
    <mergeCell ref="H338:I338"/>
    <mergeCell ref="L435:M436"/>
    <mergeCell ref="N435:Q435"/>
    <mergeCell ref="T435:U436"/>
    <mergeCell ref="V435:W436"/>
    <mergeCell ref="A434:W434"/>
    <mergeCell ref="A435:A436"/>
    <mergeCell ref="B435:C436"/>
    <mergeCell ref="D435:E436"/>
    <mergeCell ref="F435:G436"/>
    <mergeCell ref="H435:I436"/>
    <mergeCell ref="J435:K436"/>
    <mergeCell ref="R435:S436"/>
    <mergeCell ref="N436:O436"/>
    <mergeCell ref="P436:Q436"/>
    <mergeCell ref="E361:F361"/>
    <mergeCell ref="A344:A346"/>
    <mergeCell ref="A335:A337"/>
    <mergeCell ref="G361:G362"/>
    <mergeCell ref="H361:H362"/>
    <mergeCell ref="B342:C342"/>
    <mergeCell ref="D342:E342"/>
    <mergeCell ref="F342:G342"/>
    <mergeCell ref="H342:I342"/>
    <mergeCell ref="B344:C345"/>
    <mergeCell ref="A351:W351"/>
    <mergeCell ref="A352:A354"/>
    <mergeCell ref="B352:C353"/>
    <mergeCell ref="D352:E353"/>
    <mergeCell ref="F352:G353"/>
    <mergeCell ref="H352:I353"/>
    <mergeCell ref="J352:K353"/>
    <mergeCell ref="R352:S353"/>
    <mergeCell ref="N353:O353"/>
    <mergeCell ref="P353:Q353"/>
    <mergeCell ref="L352:M353"/>
    <mergeCell ref="N352:Q352"/>
    <mergeCell ref="T352:U353"/>
    <mergeCell ref="V352:W353"/>
    <mergeCell ref="T344:U345"/>
    <mergeCell ref="V344:W345"/>
    <mergeCell ref="A111:Y111"/>
    <mergeCell ref="A121:J121"/>
    <mergeCell ref="D344:E345"/>
    <mergeCell ref="F344:G345"/>
    <mergeCell ref="H344:I345"/>
    <mergeCell ref="J344:K345"/>
    <mergeCell ref="N345:O345"/>
    <mergeCell ref="P345:Q345"/>
    <mergeCell ref="R344:S345"/>
    <mergeCell ref="B338:C338"/>
    <mergeCell ref="N191:O191"/>
    <mergeCell ref="P191:Q191"/>
    <mergeCell ref="P338:Q338"/>
    <mergeCell ref="N344:Q344"/>
    <mergeCell ref="T342:U342"/>
    <mergeCell ref="V342:W342"/>
    <mergeCell ref="L342:M342"/>
    <mergeCell ref="L190:M191"/>
    <mergeCell ref="V113:W113"/>
    <mergeCell ref="T131:Y131"/>
    <mergeCell ref="T132:U132"/>
    <mergeCell ref="V132:W132"/>
    <mergeCell ref="B101:C101"/>
    <mergeCell ref="X275:Y275"/>
    <mergeCell ref="A296:Y296"/>
    <mergeCell ref="A297:Y297"/>
    <mergeCell ref="A298:Y298"/>
    <mergeCell ref="A273:A276"/>
    <mergeCell ref="N247:O247"/>
    <mergeCell ref="T274:V274"/>
    <mergeCell ref="W274:Y274"/>
    <mergeCell ref="C275:D275"/>
    <mergeCell ref="F275:G275"/>
    <mergeCell ref="I275:J275"/>
    <mergeCell ref="T219:U220"/>
    <mergeCell ref="A218:W218"/>
    <mergeCell ref="A219:A221"/>
    <mergeCell ref="B219:C220"/>
    <mergeCell ref="D219:E220"/>
    <mergeCell ref="E131:G132"/>
    <mergeCell ref="H131:J132"/>
    <mergeCell ref="K131:M132"/>
    <mergeCell ref="Q131:S132"/>
    <mergeCell ref="B195:M195"/>
    <mergeCell ref="B202:E204"/>
    <mergeCell ref="B194:M194"/>
    <mergeCell ref="V73:V74"/>
    <mergeCell ref="P73:P74"/>
    <mergeCell ref="Q73:Q74"/>
    <mergeCell ref="U73:U74"/>
    <mergeCell ref="R73:R74"/>
    <mergeCell ref="F73:F74"/>
    <mergeCell ref="J73:J74"/>
    <mergeCell ref="S73:T73"/>
    <mergeCell ref="K73:K74"/>
    <mergeCell ref="L73:L74"/>
    <mergeCell ref="G73:G74"/>
    <mergeCell ref="H73:I73"/>
    <mergeCell ref="N131:P132"/>
    <mergeCell ref="A189:W189"/>
    <mergeCell ref="J190:K191"/>
    <mergeCell ref="T190:U191"/>
    <mergeCell ref="V190:W191"/>
    <mergeCell ref="A190:A192"/>
    <mergeCell ref="B190:C191"/>
    <mergeCell ref="D190:E191"/>
    <mergeCell ref="F190:G191"/>
    <mergeCell ref="H190:I191"/>
    <mergeCell ref="N190:Q190"/>
    <mergeCell ref="R190:S191"/>
    <mergeCell ref="A159:A161"/>
    <mergeCell ref="B159:D160"/>
    <mergeCell ref="E159:G160"/>
    <mergeCell ref="H159:J160"/>
    <mergeCell ref="K159:M160"/>
    <mergeCell ref="Q159:S160"/>
    <mergeCell ref="T159:Y159"/>
    <mergeCell ref="T160:U160"/>
    <mergeCell ref="V160:W160"/>
    <mergeCell ref="N159:P160"/>
    <mergeCell ref="T112:Y112"/>
    <mergeCell ref="T113:U113"/>
    <mergeCell ref="W73:W74"/>
    <mergeCell ref="G51:G52"/>
    <mergeCell ref="P51:P52"/>
    <mergeCell ref="Q51:Q52"/>
    <mergeCell ref="C51:C52"/>
    <mergeCell ref="D51:D52"/>
    <mergeCell ref="M73:M74"/>
    <mergeCell ref="N73:N74"/>
    <mergeCell ref="O73:O74"/>
    <mergeCell ref="Q65:Q66"/>
    <mergeCell ref="E51:E52"/>
    <mergeCell ref="F51:F52"/>
    <mergeCell ref="L51:L52"/>
    <mergeCell ref="J51:J52"/>
    <mergeCell ref="K51:K52"/>
    <mergeCell ref="G65:G66"/>
    <mergeCell ref="L58:L59"/>
    <mergeCell ref="U65:U66"/>
    <mergeCell ref="V65:V66"/>
    <mergeCell ref="W65:W66"/>
    <mergeCell ref="E65:E66"/>
    <mergeCell ref="F65:F66"/>
    <mergeCell ref="A86:A89"/>
    <mergeCell ref="B88:B89"/>
    <mergeCell ref="C88:C89"/>
    <mergeCell ref="D88:D89"/>
    <mergeCell ref="E88:E89"/>
    <mergeCell ref="F88:F89"/>
    <mergeCell ref="A71:A74"/>
    <mergeCell ref="B73:B74"/>
    <mergeCell ref="B72:L72"/>
    <mergeCell ref="K88:K89"/>
    <mergeCell ref="L88:L89"/>
    <mergeCell ref="B86:L86"/>
    <mergeCell ref="B87:L87"/>
    <mergeCell ref="J88:J89"/>
    <mergeCell ref="C73:C74"/>
    <mergeCell ref="D73:D74"/>
    <mergeCell ref="E73:E74"/>
    <mergeCell ref="G88:G89"/>
    <mergeCell ref="H88:I88"/>
    <mergeCell ref="M65:M66"/>
    <mergeCell ref="J58:J59"/>
    <mergeCell ref="K58:K59"/>
    <mergeCell ref="R58:R59"/>
    <mergeCell ref="S58:T58"/>
    <mergeCell ref="R65:R66"/>
    <mergeCell ref="S65:T65"/>
    <mergeCell ref="L65:L66"/>
    <mergeCell ref="M51:M52"/>
    <mergeCell ref="N51:N52"/>
    <mergeCell ref="N65:N66"/>
    <mergeCell ref="O65:O66"/>
    <mergeCell ref="P65:P66"/>
    <mergeCell ref="R51:R52"/>
    <mergeCell ref="S51:T51"/>
    <mergeCell ref="A63:W63"/>
    <mergeCell ref="B64:L64"/>
    <mergeCell ref="M64:W64"/>
    <mergeCell ref="H65:I65"/>
    <mergeCell ref="H58:I58"/>
    <mergeCell ref="H51:I51"/>
    <mergeCell ref="M15:W15"/>
    <mergeCell ref="M22:W22"/>
    <mergeCell ref="A22:A23"/>
    <mergeCell ref="B23:B24"/>
    <mergeCell ref="C23:C24"/>
    <mergeCell ref="D23:D24"/>
    <mergeCell ref="E23:E24"/>
    <mergeCell ref="F23:F24"/>
    <mergeCell ref="G23:G24"/>
    <mergeCell ref="H23:I23"/>
    <mergeCell ref="J23:J24"/>
    <mergeCell ref="K23:K24"/>
    <mergeCell ref="L23:L24"/>
    <mergeCell ref="M23:M24"/>
    <mergeCell ref="N23:N24"/>
    <mergeCell ref="H16:I16"/>
    <mergeCell ref="O23:O24"/>
    <mergeCell ref="B15:L15"/>
    <mergeCell ref="A15:A16"/>
    <mergeCell ref="B16:B17"/>
    <mergeCell ref="U23:U24"/>
    <mergeCell ref="V23:V24"/>
    <mergeCell ref="W23:W24"/>
    <mergeCell ref="P23:P24"/>
    <mergeCell ref="Q23:Q24"/>
    <mergeCell ref="A28:W28"/>
    <mergeCell ref="B29:L29"/>
    <mergeCell ref="G30:G31"/>
    <mergeCell ref="M29:W29"/>
    <mergeCell ref="E30:E31"/>
    <mergeCell ref="F30:F31"/>
    <mergeCell ref="A29:A30"/>
    <mergeCell ref="B30:B31"/>
    <mergeCell ref="C30:C31"/>
    <mergeCell ref="D30:D31"/>
    <mergeCell ref="R30:R31"/>
    <mergeCell ref="S30:T30"/>
    <mergeCell ref="V30:V31"/>
    <mergeCell ref="W30:W31"/>
    <mergeCell ref="O30:O31"/>
    <mergeCell ref="P30:P31"/>
    <mergeCell ref="Q30:Q31"/>
    <mergeCell ref="U30:U31"/>
    <mergeCell ref="L30:L31"/>
    <mergeCell ref="M30:M31"/>
    <mergeCell ref="N30:N31"/>
    <mergeCell ref="J30:J31"/>
    <mergeCell ref="K30:K31"/>
    <mergeCell ref="V16:V17"/>
    <mergeCell ref="W16:W17"/>
    <mergeCell ref="F16:F17"/>
    <mergeCell ref="M16:M17"/>
    <mergeCell ref="N16:N17"/>
    <mergeCell ref="O16:O17"/>
    <mergeCell ref="P16:P17"/>
    <mergeCell ref="U16:U17"/>
    <mergeCell ref="A21:W21"/>
    <mergeCell ref="A490:V490"/>
    <mergeCell ref="A503:Y503"/>
    <mergeCell ref="B488:E488"/>
    <mergeCell ref="F488:G488"/>
    <mergeCell ref="H488:I488"/>
    <mergeCell ref="B489:E489"/>
    <mergeCell ref="F489:G489"/>
    <mergeCell ref="H489:I489"/>
    <mergeCell ref="B486:E486"/>
    <mergeCell ref="F486:G486"/>
    <mergeCell ref="H486:I486"/>
    <mergeCell ref="B487:E487"/>
    <mergeCell ref="F487:G487"/>
    <mergeCell ref="H487:I487"/>
    <mergeCell ref="B484:E484"/>
    <mergeCell ref="F484:G484"/>
    <mergeCell ref="H484:I484"/>
    <mergeCell ref="B485:E485"/>
    <mergeCell ref="F485:G485"/>
    <mergeCell ref="H485:I485"/>
    <mergeCell ref="F477:K477"/>
    <mergeCell ref="B481:E483"/>
    <mergeCell ref="F481:G483"/>
    <mergeCell ref="H481:I483"/>
    <mergeCell ref="A466:AE466"/>
    <mergeCell ref="A467:AE467"/>
    <mergeCell ref="A396:A399"/>
    <mergeCell ref="B396:G397"/>
    <mergeCell ref="H396:M397"/>
    <mergeCell ref="N396:Y396"/>
    <mergeCell ref="N397:S397"/>
    <mergeCell ref="T397:Y397"/>
    <mergeCell ref="A409:A411"/>
    <mergeCell ref="B409:G409"/>
    <mergeCell ref="A422:A424"/>
    <mergeCell ref="B422:C423"/>
    <mergeCell ref="D422:E423"/>
    <mergeCell ref="L422:M423"/>
    <mergeCell ref="H423:I423"/>
    <mergeCell ref="J423:K423"/>
    <mergeCell ref="H409:M409"/>
    <mergeCell ref="N409:S409"/>
    <mergeCell ref="F422:G423"/>
    <mergeCell ref="H422:K422"/>
    <mergeCell ref="N422:O423"/>
    <mergeCell ref="P422:Q423"/>
    <mergeCell ref="F442:G442"/>
    <mergeCell ref="R442:S442"/>
    <mergeCell ref="H369:I369"/>
    <mergeCell ref="J369:K369"/>
    <mergeCell ref="I361:I362"/>
    <mergeCell ref="D338:E338"/>
    <mergeCell ref="A384:A386"/>
    <mergeCell ref="B384:G384"/>
    <mergeCell ref="H384:M384"/>
    <mergeCell ref="T384:Y384"/>
    <mergeCell ref="A375:I375"/>
    <mergeCell ref="A376:I376"/>
    <mergeCell ref="N384:S384"/>
    <mergeCell ref="E378:E379"/>
    <mergeCell ref="F378:F379"/>
    <mergeCell ref="J378:J379"/>
    <mergeCell ref="G378:G379"/>
    <mergeCell ref="H378:I378"/>
    <mergeCell ref="K378:K379"/>
    <mergeCell ref="L378:L379"/>
    <mergeCell ref="B378:B379"/>
    <mergeCell ref="C378:C379"/>
    <mergeCell ref="D378:D379"/>
    <mergeCell ref="B361:B362"/>
    <mergeCell ref="C361:C362"/>
    <mergeCell ref="D361:D362"/>
    <mergeCell ref="A328:Y328"/>
    <mergeCell ref="A329:Y329"/>
    <mergeCell ref="A303:J303"/>
    <mergeCell ref="A304:A307"/>
    <mergeCell ref="B304:D304"/>
    <mergeCell ref="E304:G304"/>
    <mergeCell ref="H304:J304"/>
    <mergeCell ref="C306:D306"/>
    <mergeCell ref="F306:G306"/>
    <mergeCell ref="I306:J306"/>
    <mergeCell ref="A327:Y327"/>
    <mergeCell ref="O275:P275"/>
    <mergeCell ref="U275:V275"/>
    <mergeCell ref="A241:Y241"/>
    <mergeCell ref="A246:A248"/>
    <mergeCell ref="B246:C247"/>
    <mergeCell ref="D246:E247"/>
    <mergeCell ref="F246:G247"/>
    <mergeCell ref="H246:I247"/>
    <mergeCell ref="J246:K247"/>
    <mergeCell ref="R246:S247"/>
    <mergeCell ref="P247:Q247"/>
    <mergeCell ref="A272:Y272"/>
    <mergeCell ref="L246:M247"/>
    <mergeCell ref="N246:Q246"/>
    <mergeCell ref="T246:U247"/>
    <mergeCell ref="V246:W247"/>
    <mergeCell ref="B259:K260"/>
    <mergeCell ref="B273:D273"/>
    <mergeCell ref="E273:G273"/>
    <mergeCell ref="H273:J273"/>
    <mergeCell ref="K273:M273"/>
    <mergeCell ref="N273:P273"/>
    <mergeCell ref="A245:W245"/>
    <mergeCell ref="Q273:S273"/>
    <mergeCell ref="A240:Y240"/>
    <mergeCell ref="L219:M220"/>
    <mergeCell ref="N219:Q219"/>
    <mergeCell ref="F219:G220"/>
    <mergeCell ref="H219:I220"/>
    <mergeCell ref="J219:K220"/>
    <mergeCell ref="R219:S220"/>
    <mergeCell ref="N220:O220"/>
    <mergeCell ref="P220:Q220"/>
    <mergeCell ref="V219:W220"/>
    <mergeCell ref="R23:R24"/>
    <mergeCell ref="S23:T23"/>
    <mergeCell ref="J16:J17"/>
    <mergeCell ref="K16:K17"/>
    <mergeCell ref="B22:L22"/>
    <mergeCell ref="L16:L17"/>
    <mergeCell ref="Q16:Q17"/>
    <mergeCell ref="R44:R45"/>
    <mergeCell ref="S44:T44"/>
    <mergeCell ref="P44:P45"/>
    <mergeCell ref="Q44:Q45"/>
    <mergeCell ref="P37:P38"/>
    <mergeCell ref="Q37:Q38"/>
    <mergeCell ref="J44:J45"/>
    <mergeCell ref="K44:K45"/>
    <mergeCell ref="M44:M45"/>
    <mergeCell ref="N44:N45"/>
    <mergeCell ref="O44:O45"/>
    <mergeCell ref="L44:L45"/>
    <mergeCell ref="B44:B45"/>
    <mergeCell ref="K37:K38"/>
    <mergeCell ref="L37:L38"/>
    <mergeCell ref="B43:L43"/>
    <mergeCell ref="A35:W35"/>
    <mergeCell ref="B2:U2"/>
    <mergeCell ref="D5:H5"/>
    <mergeCell ref="I5:U5"/>
    <mergeCell ref="F9:F10"/>
    <mergeCell ref="L9:L10"/>
    <mergeCell ref="M9:M10"/>
    <mergeCell ref="C16:C17"/>
    <mergeCell ref="D16:D17"/>
    <mergeCell ref="E16:E17"/>
    <mergeCell ref="R16:R17"/>
    <mergeCell ref="S16:T16"/>
    <mergeCell ref="G16:G17"/>
    <mergeCell ref="A14:W14"/>
    <mergeCell ref="A8:A9"/>
    <mergeCell ref="B9:B10"/>
    <mergeCell ref="C9:C10"/>
    <mergeCell ref="H9:I9"/>
    <mergeCell ref="A7:W7"/>
    <mergeCell ref="R9:R10"/>
    <mergeCell ref="S9:T9"/>
    <mergeCell ref="M8:W8"/>
    <mergeCell ref="V9:V10"/>
    <mergeCell ref="W9:W10"/>
    <mergeCell ref="G9:G10"/>
    <mergeCell ref="B8:L8"/>
    <mergeCell ref="U9:U10"/>
    <mergeCell ref="D9:D10"/>
    <mergeCell ref="K9:K10"/>
    <mergeCell ref="J9:J10"/>
    <mergeCell ref="N9:N10"/>
    <mergeCell ref="O9:O10"/>
    <mergeCell ref="P9:P10"/>
    <mergeCell ref="Q9:Q10"/>
    <mergeCell ref="E9:E10"/>
    <mergeCell ref="D101:D102"/>
    <mergeCell ref="A112:A114"/>
    <mergeCell ref="B112:D113"/>
    <mergeCell ref="E112:G113"/>
    <mergeCell ref="H112:J113"/>
    <mergeCell ref="K112:M113"/>
    <mergeCell ref="N112:P113"/>
    <mergeCell ref="Q112:S113"/>
    <mergeCell ref="A174:A176"/>
    <mergeCell ref="B174:D175"/>
    <mergeCell ref="E174:G175"/>
    <mergeCell ref="H174:J175"/>
    <mergeCell ref="A145:A147"/>
    <mergeCell ref="B145:D146"/>
    <mergeCell ref="E145:G146"/>
    <mergeCell ref="H145:J146"/>
    <mergeCell ref="A122:A124"/>
    <mergeCell ref="B122:D123"/>
    <mergeCell ref="E122:G123"/>
    <mergeCell ref="H122:J123"/>
    <mergeCell ref="A129:Y129"/>
    <mergeCell ref="A119:Y119"/>
    <mergeCell ref="A131:A133"/>
    <mergeCell ref="B131:D132"/>
    <mergeCell ref="A99:W99"/>
    <mergeCell ref="U44:U45"/>
    <mergeCell ref="V44:V45"/>
    <mergeCell ref="W44:W45"/>
    <mergeCell ref="C65:C66"/>
    <mergeCell ref="D65:D66"/>
    <mergeCell ref="M57:W57"/>
    <mergeCell ref="A50:A51"/>
    <mergeCell ref="A64:A65"/>
    <mergeCell ref="J65:J66"/>
    <mergeCell ref="K65:K66"/>
    <mergeCell ref="B51:B52"/>
    <mergeCell ref="O51:O52"/>
    <mergeCell ref="A43:A44"/>
    <mergeCell ref="B65:B66"/>
    <mergeCell ref="A49:W49"/>
    <mergeCell ref="O58:O59"/>
    <mergeCell ref="D58:D59"/>
    <mergeCell ref="E58:E59"/>
    <mergeCell ref="M72:W72"/>
    <mergeCell ref="B71:W71"/>
    <mergeCell ref="A69:W69"/>
    <mergeCell ref="W51:W52"/>
    <mergeCell ref="U58:U59"/>
    <mergeCell ref="F44:F45"/>
    <mergeCell ref="C44:C45"/>
    <mergeCell ref="D44:D45"/>
    <mergeCell ref="M50:W50"/>
    <mergeCell ref="G44:G45"/>
    <mergeCell ref="M58:M59"/>
    <mergeCell ref="F58:F59"/>
    <mergeCell ref="G58:G59"/>
    <mergeCell ref="N58:N59"/>
    <mergeCell ref="C58:C59"/>
    <mergeCell ref="U51:U52"/>
    <mergeCell ref="V51:V52"/>
    <mergeCell ref="B57:L57"/>
    <mergeCell ref="A56:W56"/>
    <mergeCell ref="V58:V59"/>
    <mergeCell ref="W58:W59"/>
    <mergeCell ref="P58:P59"/>
    <mergeCell ref="Q58:Q59"/>
    <mergeCell ref="A57:A58"/>
    <mergeCell ref="B58:B59"/>
    <mergeCell ref="R275:S275"/>
    <mergeCell ref="T273:Y273"/>
    <mergeCell ref="A42:W42"/>
    <mergeCell ref="A36:A37"/>
    <mergeCell ref="B37:B38"/>
    <mergeCell ref="C37:C38"/>
    <mergeCell ref="D37:D38"/>
    <mergeCell ref="E37:E38"/>
    <mergeCell ref="F37:F38"/>
    <mergeCell ref="G37:G38"/>
    <mergeCell ref="B36:L36"/>
    <mergeCell ref="V37:V38"/>
    <mergeCell ref="W37:W38"/>
    <mergeCell ref="U37:U38"/>
    <mergeCell ref="O37:O38"/>
    <mergeCell ref="R37:R38"/>
    <mergeCell ref="S37:T37"/>
    <mergeCell ref="M36:W36"/>
    <mergeCell ref="M37:M38"/>
    <mergeCell ref="N37:N38"/>
    <mergeCell ref="J37:J38"/>
    <mergeCell ref="M43:W43"/>
    <mergeCell ref="B50:L50"/>
    <mergeCell ref="E44:E45"/>
    <mergeCell ref="A299:Y299"/>
    <mergeCell ref="A330:Y330"/>
    <mergeCell ref="A439:Y439"/>
    <mergeCell ref="C457:D457"/>
    <mergeCell ref="F457:G457"/>
    <mergeCell ref="I457:J457"/>
    <mergeCell ref="C456:D456"/>
    <mergeCell ref="F456:G456"/>
    <mergeCell ref="I456:J456"/>
    <mergeCell ref="B455:D455"/>
    <mergeCell ref="E455:G455"/>
    <mergeCell ref="H455:J455"/>
    <mergeCell ref="A454:J454"/>
    <mergeCell ref="A451:AE451"/>
    <mergeCell ref="A452:AE452"/>
    <mergeCell ref="U442:V442"/>
    <mergeCell ref="X442:Y442"/>
    <mergeCell ref="T441:V441"/>
    <mergeCell ref="W441:Y441"/>
    <mergeCell ref="B440:D440"/>
    <mergeCell ref="C441:D441"/>
    <mergeCell ref="E440:G440"/>
    <mergeCell ref="F441:G441"/>
    <mergeCell ref="H440:J440"/>
    <mergeCell ref="T440:Y440"/>
    <mergeCell ref="A440:A443"/>
    <mergeCell ref="A455:A458"/>
    <mergeCell ref="A331:Y331"/>
    <mergeCell ref="C442:D442"/>
    <mergeCell ref="Q440:S440"/>
    <mergeCell ref="R441:S441"/>
    <mergeCell ref="I442:J442"/>
    <mergeCell ref="L442:M442"/>
    <mergeCell ref="O442:P442"/>
    <mergeCell ref="K440:M440"/>
    <mergeCell ref="I441:J441"/>
    <mergeCell ref="L441:M441"/>
    <mergeCell ref="N440:P440"/>
    <mergeCell ref="O441:P441"/>
    <mergeCell ref="A372:AB372"/>
    <mergeCell ref="A368:A370"/>
    <mergeCell ref="B368:C369"/>
    <mergeCell ref="D368:E369"/>
    <mergeCell ref="F368:G369"/>
    <mergeCell ref="H368:K368"/>
    <mergeCell ref="L368:M369"/>
    <mergeCell ref="N368:O369"/>
    <mergeCell ref="P368:Q369"/>
  </mergeCells>
  <dataValidations count="12">
    <dataValidation type="custom" allowBlank="1" showInputMessage="1" showErrorMessage="1" sqref="P70:V70">
      <formula1>#REF!+#REF!+#REF!+B70+I70</formula1>
    </dataValidation>
    <dataValidation type="custom" allowBlank="1" showInputMessage="1" showErrorMessage="1" sqref="AA48:AB48 AA20:AB20 AA27:AB27">
      <formula1>#REF!+#REF!+#REF!+H20+R20</formula1>
    </dataValidation>
    <dataValidation type="custom" allowBlank="1" showInputMessage="1" showErrorMessage="1" sqref="U48:Z48 U20:Z20 U27:Z27">
      <formula1>#REF!+#REF!+#REF!+B20+M20</formula1>
    </dataValidation>
    <dataValidation type="custom" allowBlank="1" showInputMessage="1" showErrorMessage="1" sqref="M25:W26">
      <formula1>B18+M18+#REF!+B25+#REF!</formula1>
    </dataValidation>
    <dataValidation type="custom" allowBlank="1" showInputMessage="1" showErrorMessage="1" sqref="M46:W47 M67:W68">
      <formula1>B32+M32+#REF!+B46+#REF!</formula1>
    </dataValidation>
    <dataValidation type="whole" showErrorMessage="1" errorTitle="Validar" error="Se debe declarar valores numéricos que estén en el rango de 0 a 99999999" promptTitle="Valor" sqref="B46:L47 B32:W33 B18:W19 B11:W12 B13:AB13 B25:L26 B34:AB34 B41:AB41 B39:W40 B60:AB62 B53:AB55">
      <formula1>0</formula1>
      <formula2>9999999</formula2>
    </dataValidation>
    <dataValidation type="whole" showInputMessage="1" showErrorMessage="1" errorTitle="Validar" error="Se debe declarar valores numéricos que estén en el rango de 0 a 99999999&#10;&#10;Es obligatorio declarar el número de profesores que laboran en la institución.&#10;" sqref="B115 B125">
      <formula1>1</formula1>
      <formula2>999999</formula2>
    </dataValidation>
    <dataValidation type="whole" allowBlank="1" showInputMessage="1" showErrorMessage="1" sqref="B223:B225">
      <formula1>0</formula1>
      <formula2>999999</formula2>
    </dataValidation>
    <dataValidation type="whole" allowBlank="1" showInputMessage="1" showErrorMessage="1" errorTitle="Validar" error="Se debe declarar valores numéricos que estén en el rango de 0 a 99999999" sqref="H412:K419 B222 B412:E419 H387:K394 T387:W394 N387:N394 N400 H400:K407 T400:W407 B387:E394 B400:E407 N412:Q419">
      <formula1>0</formula1>
      <formula2>999999</formula2>
    </dataValidation>
    <dataValidation type="whole" showInputMessage="1" showErrorMessage="1" errorTitle="Validar" error="Se debe declarar valores numéricos que estén en el rango de 0 a 99999999" sqref="B27:T27 B20:T20 B48:T48 B70:O70 E134:F144 H134:I144 K134:L144 W144:X144 E115:F116 H115:I116 K115:L116 N115:O116 C115:C116 B116 Q115:R116 V115:X116 N343 B67:L68 B75:W82 B90:L97 E125:F126 H125:I126 C125:C126 B126 X117 B134:C144 E148:F157 H148:I157 B148:C157 V134:W143 S144:T144 Q134:R143 N134:O144 B338:W338 N204 H196:H204 F196:F204 D196:D201 J196:J202 J204 L196:L204 T444:T446 P194:P204 T194:T204 V194:V204 R194:R204 N194:N202 F459:F461 R444:R446 B444:B446 B459:B461 F444:F446 H444:H446 H459:H461 L444:L446 B194:B201 T339:T341 R339:R341 J343 L339:L341 P343 B343 D343 H343 F343 B339:B341 D339:D341 F339:F341 H339:H341 J339:J341 P339:P341 V339:V341">
      <formula1>0</formula1>
      <formula2>999999</formula2>
    </dataValidation>
    <dataValidation type="decimal" allowBlank="1" showInputMessage="1" showErrorMessage="1" errorTitle="Validar" error="Se debe declarar valores numéricos que estén en el rango de 0 a 99999999" sqref="B293:B295 F289:F295 J261:J271 O289:O295 B261:B271 D261:D271 F261:F271 H273:H274 B273:B274 E273:E274 K273:K274 H261:H271 I289:I295 N273:N274 L289:L295 R289:R295 B249:B259 L249:L271 R249:R270 T273 P249:P270 N271 T249:T270 V249:V270 B324:B326 I312:I315 F320:F326 X289:X295 H304:H305 B304:B305 E304:E305 Q273:Q274 F249:F258 D249:D258 J249:J258 H249:H258 F312:F315 I320:I326 O281:O284 I281:I284 L281:L284 R281:R284 F281:F284 X281:X284">
      <formula1>0</formula1>
      <formula2>999999.999999</formula2>
    </dataValidation>
    <dataValidation type="whole" showInputMessage="1" showErrorMessage="1" errorTitle="Validar" error="Se debe declarar valores numéricos que estén en el rango de 0 a 99999999" sqref="B355:W357">
      <formula1>0</formula1>
      <formula2>9999999</formula2>
    </dataValidation>
  </dataValidations>
  <printOptions horizontalCentered="1"/>
  <pageMargins left="0.55118110236220474" right="0.47244094488188981" top="0.47244094488188981" bottom="0.43307086614173229" header="0.31496062992125984" footer="0.31496062992125984"/>
  <pageSetup scale="49" fitToHeight="10" orientation="landscape" r:id="rId1"/>
  <rowBreaks count="11" manualBreakCount="11">
    <brk id="62" max="24" man="1"/>
    <brk id="110" max="24" man="1"/>
    <brk id="158" max="24" man="1"/>
    <brk id="205" max="24" man="1"/>
    <brk id="243" max="24" man="1"/>
    <brk id="271" max="24" man="1"/>
    <brk id="301" max="24" man="1"/>
    <brk id="331" max="24" man="1"/>
    <brk id="381" max="24" man="1"/>
    <brk id="432" max="24" man="1"/>
    <brk id="468" max="24" man="1"/>
  </rowBreaks>
  <drawing r:id="rId2"/>
  <legacyDrawing r:id="rId3"/>
</worksheet>
</file>

<file path=xl/worksheets/sheet2.xml><?xml version="1.0" encoding="utf-8"?>
<worksheet xmlns="http://schemas.openxmlformats.org/spreadsheetml/2006/main" xmlns:r="http://schemas.openxmlformats.org/officeDocument/2006/relationships">
  <dimension ref="A3:XFC444"/>
  <sheetViews>
    <sheetView view="pageBreakPreview" topLeftCell="A411" zoomScale="60" zoomScaleNormal="85" zoomScalePageLayoutView="70" workbookViewId="0">
      <selection activeCell="B451" sqref="B451"/>
    </sheetView>
  </sheetViews>
  <sheetFormatPr baseColWidth="10" defaultColWidth="7.625" defaultRowHeight="16.5"/>
  <cols>
    <col min="1" max="1" width="56" style="416" customWidth="1"/>
    <col min="2" max="2" width="11" style="416" customWidth="1"/>
    <col min="3" max="3" width="8.875" style="416" customWidth="1"/>
    <col min="4" max="4" width="8.375" style="416" customWidth="1"/>
    <col min="5" max="5" width="8.875" style="416" customWidth="1"/>
    <col min="6" max="7" width="6.875" style="416" customWidth="1"/>
    <col min="8" max="8" width="8.5" style="416" customWidth="1"/>
    <col min="9" max="12" width="9.75" style="416" customWidth="1"/>
    <col min="13" max="13" width="7.625" style="416" customWidth="1"/>
    <col min="14" max="14" width="9.5" style="416" customWidth="1"/>
    <col min="15" max="15" width="8.5" style="416" customWidth="1"/>
    <col min="16" max="16" width="8.375" style="416" customWidth="1"/>
    <col min="17" max="17" width="9.75" style="416" customWidth="1"/>
    <col min="18" max="18" width="9.125" style="416" customWidth="1"/>
    <col min="19" max="19" width="8.75" style="416" customWidth="1"/>
    <col min="20" max="23" width="10.125" style="416" customWidth="1"/>
    <col min="24" max="24" width="9.625" style="416" customWidth="1"/>
    <col min="25" max="25" width="10.625" style="416" customWidth="1"/>
    <col min="26" max="28" width="8.875" style="416" customWidth="1"/>
    <col min="29" max="29" width="5.875" style="416" customWidth="1"/>
    <col min="30" max="30" width="8.625" style="416" customWidth="1"/>
    <col min="31" max="31" width="6.625" style="416" customWidth="1"/>
    <col min="32" max="33" width="5" style="416" customWidth="1"/>
    <col min="34" max="16384" width="7.625" style="416"/>
  </cols>
  <sheetData>
    <row r="3" spans="1:24">
      <c r="B3" s="993" t="s">
        <v>352</v>
      </c>
      <c r="C3" s="993"/>
      <c r="D3" s="993"/>
      <c r="E3" s="993"/>
      <c r="F3" s="993"/>
      <c r="G3" s="993"/>
      <c r="H3" s="993"/>
      <c r="I3" s="993"/>
      <c r="J3" s="993"/>
      <c r="K3" s="993"/>
      <c r="L3" s="993"/>
      <c r="M3" s="993"/>
      <c r="N3" s="993"/>
      <c r="O3" s="993"/>
      <c r="P3" s="993"/>
      <c r="Q3" s="993"/>
      <c r="R3" s="993"/>
      <c r="S3" s="993"/>
    </row>
    <row r="5" spans="1:24">
      <c r="C5" s="994" t="s">
        <v>1</v>
      </c>
      <c r="D5" s="994"/>
      <c r="E5" s="994"/>
      <c r="F5" s="994"/>
      <c r="G5" s="994"/>
      <c r="H5" s="417"/>
      <c r="I5" s="418"/>
      <c r="J5" s="418"/>
      <c r="K5" s="418"/>
      <c r="L5" s="418"/>
      <c r="M5" s="418"/>
      <c r="N5" s="418"/>
      <c r="O5" s="418"/>
      <c r="P5" s="418"/>
      <c r="Q5" s="418"/>
      <c r="R5" s="418"/>
      <c r="S5" s="418"/>
      <c r="T5" s="418"/>
      <c r="U5" s="418"/>
      <c r="V5" s="419"/>
      <c r="W5" s="419"/>
      <c r="X5" s="419"/>
    </row>
    <row r="6" spans="1:24" ht="17.25" thickBot="1"/>
    <row r="7" spans="1:24" ht="17.25" thickBot="1">
      <c r="A7" s="420" t="s">
        <v>188</v>
      </c>
      <c r="B7" s="995"/>
      <c r="C7" s="996"/>
      <c r="D7" s="996"/>
      <c r="E7" s="996"/>
      <c r="F7" s="996"/>
      <c r="G7" s="996"/>
      <c r="H7" s="996"/>
      <c r="I7" s="996"/>
      <c r="J7" s="996"/>
      <c r="K7" s="996"/>
      <c r="L7" s="996"/>
      <c r="M7" s="996"/>
      <c r="N7" s="996"/>
      <c r="O7" s="996"/>
      <c r="P7" s="996"/>
      <c r="Q7" s="997"/>
    </row>
    <row r="8" spans="1:24">
      <c r="A8" s="421"/>
      <c r="B8" s="422"/>
      <c r="C8" s="422"/>
      <c r="D8" s="422"/>
      <c r="E8" s="422"/>
      <c r="F8" s="422"/>
      <c r="G8" s="422"/>
      <c r="H8" s="422"/>
      <c r="I8" s="422"/>
      <c r="J8" s="422"/>
      <c r="K8" s="422"/>
      <c r="L8" s="422"/>
      <c r="M8" s="422"/>
      <c r="N8" s="422"/>
      <c r="O8" s="422"/>
      <c r="P8" s="422"/>
      <c r="Q8" s="422"/>
    </row>
    <row r="9" spans="1:24" ht="17.25" customHeight="1">
      <c r="A9" s="423" t="s">
        <v>318</v>
      </c>
      <c r="B9" s="424"/>
      <c r="C9" s="422"/>
      <c r="D9" s="422"/>
      <c r="E9" s="422"/>
      <c r="F9" s="422"/>
      <c r="G9" s="422"/>
      <c r="H9" s="422"/>
      <c r="I9" s="422"/>
      <c r="J9" s="422"/>
      <c r="K9" s="422"/>
      <c r="L9" s="422"/>
      <c r="M9" s="422"/>
      <c r="N9" s="422"/>
      <c r="O9" s="422"/>
      <c r="P9" s="422"/>
      <c r="Q9" s="422"/>
    </row>
    <row r="10" spans="1:24" ht="28.5" customHeight="1">
      <c r="A10" s="425" t="s">
        <v>319</v>
      </c>
      <c r="B10" s="424"/>
      <c r="C10" s="422"/>
      <c r="D10" s="422"/>
      <c r="E10" s="422"/>
      <c r="F10" s="422"/>
      <c r="G10" s="422"/>
      <c r="H10" s="422"/>
      <c r="I10" s="422"/>
      <c r="J10" s="422"/>
      <c r="K10" s="422"/>
      <c r="L10" s="422"/>
      <c r="M10" s="422"/>
      <c r="N10" s="422"/>
      <c r="O10" s="422"/>
      <c r="P10" s="422"/>
      <c r="Q10" s="422"/>
    </row>
    <row r="11" spans="1:24">
      <c r="A11" s="421"/>
      <c r="B11" s="422"/>
      <c r="C11" s="422"/>
      <c r="D11" s="422"/>
      <c r="E11" s="422"/>
      <c r="F11" s="422"/>
      <c r="G11" s="422"/>
      <c r="H11" s="422"/>
      <c r="I11" s="422"/>
      <c r="J11" s="422"/>
      <c r="K11" s="422"/>
      <c r="L11" s="422"/>
      <c r="M11" s="422"/>
      <c r="N11" s="422"/>
      <c r="O11" s="422"/>
      <c r="P11" s="422"/>
      <c r="Q11" s="422"/>
    </row>
    <row r="12" spans="1:24" ht="6" customHeight="1" thickBot="1">
      <c r="A12" s="419"/>
      <c r="B12" s="419"/>
      <c r="C12" s="419"/>
      <c r="D12" s="419"/>
      <c r="E12" s="419"/>
      <c r="F12" s="419"/>
      <c r="G12" s="419"/>
      <c r="H12" s="419"/>
      <c r="I12" s="419"/>
      <c r="J12" s="419"/>
      <c r="K12" s="419"/>
      <c r="L12" s="419"/>
      <c r="M12" s="419"/>
      <c r="N12" s="419"/>
      <c r="O12" s="419"/>
      <c r="P12" s="419"/>
      <c r="Q12" s="419"/>
    </row>
    <row r="13" spans="1:24" ht="17.25" thickBot="1">
      <c r="A13" s="998" t="s">
        <v>189</v>
      </c>
      <c r="B13" s="999"/>
      <c r="C13" s="999"/>
      <c r="D13" s="999"/>
      <c r="E13" s="999"/>
      <c r="F13" s="999"/>
      <c r="G13" s="999"/>
      <c r="H13" s="999"/>
      <c r="I13" s="999"/>
      <c r="J13" s="999"/>
      <c r="K13" s="999"/>
      <c r="L13" s="999"/>
      <c r="M13" s="999"/>
      <c r="N13" s="999"/>
      <c r="O13" s="999"/>
      <c r="P13" s="999"/>
      <c r="Q13" s="1000"/>
    </row>
    <row r="14" spans="1:24">
      <c r="A14" s="1001"/>
      <c r="B14" s="1002"/>
      <c r="C14" s="1002"/>
      <c r="D14" s="1002"/>
      <c r="E14" s="1002"/>
      <c r="F14" s="1002"/>
      <c r="G14" s="1002"/>
      <c r="H14" s="1002"/>
      <c r="I14" s="1002"/>
      <c r="J14" s="1002"/>
      <c r="K14" s="1002"/>
      <c r="L14" s="1002"/>
      <c r="M14" s="1002"/>
      <c r="N14" s="1002"/>
      <c r="O14" s="1002"/>
      <c r="P14" s="1002"/>
      <c r="Q14" s="1003"/>
    </row>
    <row r="15" spans="1:24">
      <c r="A15" s="1004"/>
      <c r="B15" s="1005"/>
      <c r="C15" s="1005"/>
      <c r="D15" s="1005"/>
      <c r="E15" s="1005"/>
      <c r="F15" s="1005"/>
      <c r="G15" s="1005"/>
      <c r="H15" s="1005"/>
      <c r="I15" s="1005"/>
      <c r="J15" s="1005"/>
      <c r="K15" s="1005"/>
      <c r="L15" s="1005"/>
      <c r="M15" s="1005"/>
      <c r="N15" s="1005"/>
      <c r="O15" s="1005"/>
      <c r="P15" s="1005"/>
      <c r="Q15" s="1006"/>
    </row>
    <row r="16" spans="1:24">
      <c r="A16" s="1004"/>
      <c r="B16" s="1005"/>
      <c r="C16" s="1005"/>
      <c r="D16" s="1005"/>
      <c r="E16" s="1005"/>
      <c r="F16" s="1005"/>
      <c r="G16" s="1005"/>
      <c r="H16" s="1005"/>
      <c r="I16" s="1005"/>
      <c r="J16" s="1005"/>
      <c r="K16" s="1005"/>
      <c r="L16" s="1005"/>
      <c r="M16" s="1005"/>
      <c r="N16" s="1005"/>
      <c r="O16" s="1005"/>
      <c r="P16" s="1005"/>
      <c r="Q16" s="1006"/>
    </row>
    <row r="17" spans="1:21">
      <c r="A17" s="1004"/>
      <c r="B17" s="1005"/>
      <c r="C17" s="1005"/>
      <c r="D17" s="1005"/>
      <c r="E17" s="1005"/>
      <c r="F17" s="1005"/>
      <c r="G17" s="1005"/>
      <c r="H17" s="1005"/>
      <c r="I17" s="1005"/>
      <c r="J17" s="1005"/>
      <c r="K17" s="1005"/>
      <c r="L17" s="1005"/>
      <c r="M17" s="1005"/>
      <c r="N17" s="1005"/>
      <c r="O17" s="1005"/>
      <c r="P17" s="1005"/>
      <c r="Q17" s="1006"/>
    </row>
    <row r="18" spans="1:21">
      <c r="A18" s="1004"/>
      <c r="B18" s="1005"/>
      <c r="C18" s="1005"/>
      <c r="D18" s="1005"/>
      <c r="E18" s="1005"/>
      <c r="F18" s="1005"/>
      <c r="G18" s="1005"/>
      <c r="H18" s="1005"/>
      <c r="I18" s="1005"/>
      <c r="J18" s="1005"/>
      <c r="K18" s="1005"/>
      <c r="L18" s="1005"/>
      <c r="M18" s="1005"/>
      <c r="N18" s="1005"/>
      <c r="O18" s="1005"/>
      <c r="P18" s="1005"/>
      <c r="Q18" s="1006"/>
    </row>
    <row r="19" spans="1:21">
      <c r="A19" s="1004"/>
      <c r="B19" s="1005"/>
      <c r="C19" s="1005"/>
      <c r="D19" s="1005"/>
      <c r="E19" s="1005"/>
      <c r="F19" s="1005"/>
      <c r="G19" s="1005"/>
      <c r="H19" s="1005"/>
      <c r="I19" s="1005"/>
      <c r="J19" s="1005"/>
      <c r="K19" s="1005"/>
      <c r="L19" s="1005"/>
      <c r="M19" s="1005"/>
      <c r="N19" s="1005"/>
      <c r="O19" s="1005"/>
      <c r="P19" s="1005"/>
      <c r="Q19" s="1006"/>
    </row>
    <row r="20" spans="1:21">
      <c r="A20" s="1004"/>
      <c r="B20" s="1005"/>
      <c r="C20" s="1005"/>
      <c r="D20" s="1005"/>
      <c r="E20" s="1005"/>
      <c r="F20" s="1005"/>
      <c r="G20" s="1005"/>
      <c r="H20" s="1005"/>
      <c r="I20" s="1005"/>
      <c r="J20" s="1005"/>
      <c r="K20" s="1005"/>
      <c r="L20" s="1005"/>
      <c r="M20" s="1005"/>
      <c r="N20" s="1005"/>
      <c r="O20" s="1005"/>
      <c r="P20" s="1005"/>
      <c r="Q20" s="1006"/>
    </row>
    <row r="21" spans="1:21">
      <c r="A21" s="1004"/>
      <c r="B21" s="1005"/>
      <c r="C21" s="1005"/>
      <c r="D21" s="1005"/>
      <c r="E21" s="1005"/>
      <c r="F21" s="1005"/>
      <c r="G21" s="1005"/>
      <c r="H21" s="1005"/>
      <c r="I21" s="1005"/>
      <c r="J21" s="1005"/>
      <c r="K21" s="1005"/>
      <c r="L21" s="1005"/>
      <c r="M21" s="1005"/>
      <c r="N21" s="1005"/>
      <c r="O21" s="1005"/>
      <c r="P21" s="1005"/>
      <c r="Q21" s="1006"/>
    </row>
    <row r="22" spans="1:21" ht="17.25" thickBot="1">
      <c r="A22" s="1007"/>
      <c r="B22" s="1008"/>
      <c r="C22" s="1008"/>
      <c r="D22" s="1008"/>
      <c r="E22" s="1008"/>
      <c r="F22" s="1008"/>
      <c r="G22" s="1008"/>
      <c r="H22" s="1008"/>
      <c r="I22" s="1008"/>
      <c r="J22" s="1008"/>
      <c r="K22" s="1008"/>
      <c r="L22" s="1008"/>
      <c r="M22" s="1008"/>
      <c r="N22" s="1008"/>
      <c r="O22" s="1008"/>
      <c r="P22" s="1008"/>
      <c r="Q22" s="1009"/>
    </row>
    <row r="24" spans="1:21">
      <c r="A24" s="1011" t="s">
        <v>190</v>
      </c>
      <c r="B24" s="1011"/>
      <c r="C24" s="1011"/>
      <c r="D24" s="1011"/>
      <c r="E24" s="1011"/>
      <c r="F24" s="1011"/>
      <c r="G24" s="1011"/>
      <c r="H24" s="1011"/>
      <c r="I24" s="1011"/>
      <c r="J24" s="1011"/>
      <c r="K24" s="1011"/>
      <c r="L24" s="1011"/>
      <c r="M24" s="1011"/>
      <c r="N24" s="1011"/>
      <c r="O24" s="1011"/>
      <c r="P24" s="1011"/>
      <c r="Q24" s="1011"/>
      <c r="R24" s="1011"/>
      <c r="S24" s="1011"/>
      <c r="T24" s="1011"/>
      <c r="U24" s="1011"/>
    </row>
    <row r="25" spans="1:21" ht="12.75" customHeight="1">
      <c r="A25" s="1010" t="s">
        <v>191</v>
      </c>
      <c r="B25" s="1015" t="s">
        <v>336</v>
      </c>
      <c r="C25" s="1015" t="s">
        <v>337</v>
      </c>
      <c r="D25" s="1011" t="s">
        <v>192</v>
      </c>
      <c r="E25" s="1011"/>
      <c r="F25" s="1011"/>
      <c r="G25" s="1011"/>
      <c r="H25" s="1011"/>
      <c r="I25" s="1011"/>
      <c r="J25" s="1012" t="s">
        <v>5</v>
      </c>
      <c r="K25" s="1013"/>
      <c r="L25" s="1013"/>
      <c r="M25" s="1013"/>
      <c r="N25" s="1013"/>
      <c r="O25" s="1013"/>
      <c r="P25" s="426"/>
      <c r="Q25" s="426"/>
      <c r="R25" s="427"/>
      <c r="S25" s="1012" t="s">
        <v>193</v>
      </c>
      <c r="T25" s="1013"/>
      <c r="U25" s="1014"/>
    </row>
    <row r="26" spans="1:21" ht="36.6" customHeight="1">
      <c r="A26" s="1010"/>
      <c r="B26" s="1016"/>
      <c r="C26" s="1016"/>
      <c r="D26" s="428" t="s">
        <v>150</v>
      </c>
      <c r="E26" s="428" t="s">
        <v>194</v>
      </c>
      <c r="F26" s="428" t="s">
        <v>195</v>
      </c>
      <c r="G26" s="428" t="s">
        <v>196</v>
      </c>
      <c r="H26" s="428" t="s">
        <v>197</v>
      </c>
      <c r="I26" s="428" t="s">
        <v>198</v>
      </c>
      <c r="J26" s="428" t="s">
        <v>150</v>
      </c>
      <c r="K26" s="428" t="s">
        <v>194</v>
      </c>
      <c r="L26" s="428" t="s">
        <v>195</v>
      </c>
      <c r="M26" s="428" t="s">
        <v>196</v>
      </c>
      <c r="N26" s="428" t="s">
        <v>197</v>
      </c>
      <c r="O26" s="428" t="s">
        <v>198</v>
      </c>
      <c r="P26" s="428" t="s">
        <v>150</v>
      </c>
      <c r="Q26" s="428" t="s">
        <v>194</v>
      </c>
      <c r="R26" s="428" t="s">
        <v>195</v>
      </c>
      <c r="S26" s="428" t="s">
        <v>196</v>
      </c>
      <c r="T26" s="428" t="s">
        <v>197</v>
      </c>
      <c r="U26" s="428" t="s">
        <v>198</v>
      </c>
    </row>
    <row r="27" spans="1:21">
      <c r="A27" s="429"/>
      <c r="B27" s="430"/>
      <c r="C27" s="431"/>
      <c r="D27" s="432"/>
      <c r="E27" s="432"/>
      <c r="F27" s="432"/>
      <c r="G27" s="432"/>
      <c r="H27" s="432"/>
      <c r="I27" s="432"/>
      <c r="J27" s="432"/>
      <c r="K27" s="432"/>
      <c r="L27" s="432"/>
      <c r="M27" s="432"/>
      <c r="N27" s="432"/>
      <c r="O27" s="432"/>
      <c r="P27" s="432"/>
      <c r="Q27" s="432"/>
      <c r="R27" s="432"/>
      <c r="S27" s="432"/>
      <c r="T27" s="432"/>
      <c r="U27" s="433"/>
    </row>
    <row r="28" spans="1:21">
      <c r="A28" s="434"/>
      <c r="B28" s="435"/>
      <c r="C28" s="436"/>
      <c r="D28" s="437"/>
      <c r="E28" s="437"/>
      <c r="F28" s="437"/>
      <c r="G28" s="437"/>
      <c r="H28" s="437"/>
      <c r="I28" s="437"/>
      <c r="J28" s="437"/>
      <c r="K28" s="437"/>
      <c r="L28" s="437"/>
      <c r="M28" s="437"/>
      <c r="N28" s="437"/>
      <c r="O28" s="437"/>
      <c r="P28" s="437"/>
      <c r="Q28" s="437"/>
      <c r="R28" s="437"/>
      <c r="S28" s="437"/>
      <c r="T28" s="437"/>
      <c r="U28" s="438"/>
    </row>
    <row r="29" spans="1:21">
      <c r="A29" s="434"/>
      <c r="B29" s="435"/>
      <c r="C29" s="436"/>
      <c r="D29" s="437"/>
      <c r="E29" s="437"/>
      <c r="F29" s="437"/>
      <c r="G29" s="437"/>
      <c r="H29" s="437"/>
      <c r="I29" s="437"/>
      <c r="J29" s="437"/>
      <c r="K29" s="437"/>
      <c r="L29" s="437"/>
      <c r="M29" s="437"/>
      <c r="N29" s="437"/>
      <c r="O29" s="437"/>
      <c r="P29" s="437"/>
      <c r="Q29" s="437"/>
      <c r="R29" s="437"/>
      <c r="S29" s="437"/>
      <c r="T29" s="437"/>
      <c r="U29" s="438"/>
    </row>
    <row r="30" spans="1:21">
      <c r="A30" s="434"/>
      <c r="B30" s="435"/>
      <c r="C30" s="436"/>
      <c r="D30" s="437"/>
      <c r="E30" s="437"/>
      <c r="F30" s="437"/>
      <c r="G30" s="437"/>
      <c r="H30" s="437"/>
      <c r="I30" s="437"/>
      <c r="J30" s="437"/>
      <c r="K30" s="437"/>
      <c r="L30" s="437"/>
      <c r="M30" s="437"/>
      <c r="N30" s="437"/>
      <c r="O30" s="437"/>
      <c r="P30" s="437"/>
      <c r="Q30" s="437"/>
      <c r="R30" s="437"/>
      <c r="S30" s="437"/>
      <c r="T30" s="437"/>
      <c r="U30" s="438"/>
    </row>
    <row r="31" spans="1:21">
      <c r="A31" s="434"/>
      <c r="B31" s="435"/>
      <c r="C31" s="436"/>
      <c r="D31" s="437"/>
      <c r="E31" s="437"/>
      <c r="F31" s="437"/>
      <c r="G31" s="437"/>
      <c r="H31" s="437"/>
      <c r="I31" s="437"/>
      <c r="J31" s="437"/>
      <c r="K31" s="437"/>
      <c r="L31" s="437"/>
      <c r="M31" s="437"/>
      <c r="N31" s="437"/>
      <c r="O31" s="437"/>
      <c r="P31" s="437"/>
      <c r="Q31" s="437"/>
      <c r="R31" s="437"/>
      <c r="S31" s="437"/>
      <c r="T31" s="437"/>
      <c r="U31" s="438"/>
    </row>
    <row r="32" spans="1:21">
      <c r="A32" s="434"/>
      <c r="B32" s="435"/>
      <c r="C32" s="436"/>
      <c r="D32" s="437"/>
      <c r="E32" s="437"/>
      <c r="F32" s="437"/>
      <c r="G32" s="437"/>
      <c r="H32" s="437"/>
      <c r="I32" s="437"/>
      <c r="J32" s="437"/>
      <c r="K32" s="437"/>
      <c r="L32" s="437"/>
      <c r="M32" s="437"/>
      <c r="N32" s="437"/>
      <c r="O32" s="437"/>
      <c r="P32" s="437"/>
      <c r="Q32" s="437"/>
      <c r="R32" s="437"/>
      <c r="S32" s="437"/>
      <c r="T32" s="437"/>
      <c r="U32" s="438"/>
    </row>
    <row r="33" spans="1:31">
      <c r="A33" s="434"/>
      <c r="B33" s="435"/>
      <c r="C33" s="436"/>
      <c r="D33" s="437"/>
      <c r="E33" s="437"/>
      <c r="F33" s="437"/>
      <c r="G33" s="437"/>
      <c r="H33" s="437"/>
      <c r="I33" s="437"/>
      <c r="J33" s="437"/>
      <c r="K33" s="437"/>
      <c r="L33" s="437"/>
      <c r="M33" s="437"/>
      <c r="N33" s="437"/>
      <c r="O33" s="437"/>
      <c r="P33" s="437"/>
      <c r="Q33" s="437"/>
      <c r="R33" s="437"/>
      <c r="S33" s="437"/>
      <c r="T33" s="437"/>
      <c r="U33" s="438"/>
    </row>
    <row r="34" spans="1:31">
      <c r="A34" s="434"/>
      <c r="B34" s="435"/>
      <c r="C34" s="436"/>
      <c r="D34" s="437"/>
      <c r="E34" s="437"/>
      <c r="F34" s="437"/>
      <c r="G34" s="437"/>
      <c r="H34" s="437"/>
      <c r="I34" s="437"/>
      <c r="J34" s="437"/>
      <c r="K34" s="437"/>
      <c r="L34" s="437"/>
      <c r="M34" s="437"/>
      <c r="N34" s="437"/>
      <c r="O34" s="437"/>
      <c r="P34" s="437"/>
      <c r="Q34" s="437"/>
      <c r="R34" s="437"/>
      <c r="S34" s="437"/>
      <c r="T34" s="437"/>
      <c r="U34" s="438"/>
    </row>
    <row r="35" spans="1:31">
      <c r="A35" s="434"/>
      <c r="B35" s="435"/>
      <c r="C35" s="436"/>
      <c r="D35" s="437"/>
      <c r="E35" s="437"/>
      <c r="F35" s="437"/>
      <c r="G35" s="437"/>
      <c r="H35" s="437"/>
      <c r="I35" s="437"/>
      <c r="J35" s="437"/>
      <c r="K35" s="437"/>
      <c r="L35" s="437"/>
      <c r="M35" s="437"/>
      <c r="N35" s="437"/>
      <c r="O35" s="437"/>
      <c r="P35" s="437"/>
      <c r="Q35" s="437"/>
      <c r="R35" s="437"/>
      <c r="S35" s="437"/>
      <c r="T35" s="437"/>
      <c r="U35" s="438"/>
    </row>
    <row r="36" spans="1:31">
      <c r="A36" s="434"/>
      <c r="B36" s="435"/>
      <c r="C36" s="436"/>
      <c r="D36" s="437"/>
      <c r="E36" s="437"/>
      <c r="F36" s="437"/>
      <c r="G36" s="437"/>
      <c r="H36" s="437"/>
      <c r="I36" s="437"/>
      <c r="J36" s="437"/>
      <c r="K36" s="437"/>
      <c r="L36" s="437"/>
      <c r="M36" s="437"/>
      <c r="N36" s="437"/>
      <c r="O36" s="437"/>
      <c r="P36" s="437"/>
      <c r="Q36" s="437"/>
      <c r="R36" s="437"/>
      <c r="S36" s="437"/>
      <c r="T36" s="437"/>
      <c r="U36" s="438"/>
    </row>
    <row r="37" spans="1:31">
      <c r="A37" s="439"/>
      <c r="B37" s="440"/>
      <c r="C37" s="441"/>
      <c r="D37" s="442"/>
      <c r="E37" s="442"/>
      <c r="F37" s="442"/>
      <c r="G37" s="442"/>
      <c r="H37" s="442"/>
      <c r="I37" s="442"/>
      <c r="J37" s="442"/>
      <c r="K37" s="442"/>
      <c r="L37" s="442"/>
      <c r="M37" s="442"/>
      <c r="N37" s="442"/>
      <c r="O37" s="442"/>
      <c r="P37" s="442"/>
      <c r="Q37" s="442"/>
      <c r="R37" s="442"/>
      <c r="S37" s="442"/>
      <c r="T37" s="442"/>
      <c r="U37" s="443"/>
    </row>
    <row r="38" spans="1:31">
      <c r="A38" s="444" t="s">
        <v>199</v>
      </c>
    </row>
    <row r="39" spans="1:31">
      <c r="A39" s="444"/>
    </row>
    <row r="40" spans="1:31">
      <c r="A40" s="958" t="s">
        <v>2</v>
      </c>
      <c r="B40" s="959"/>
      <c r="C40" s="959"/>
      <c r="D40" s="959"/>
      <c r="E40" s="959"/>
      <c r="F40" s="959"/>
      <c r="G40" s="959"/>
      <c r="H40" s="959"/>
      <c r="I40" s="959"/>
      <c r="J40" s="959"/>
      <c r="K40" s="959"/>
      <c r="L40" s="959"/>
      <c r="M40" s="959"/>
      <c r="N40" s="959"/>
      <c r="O40" s="959"/>
      <c r="P40" s="959"/>
      <c r="Q40" s="959"/>
      <c r="R40" s="959"/>
      <c r="S40" s="959"/>
      <c r="T40" s="959"/>
      <c r="U40" s="959"/>
      <c r="V40" s="959"/>
      <c r="W40" s="960"/>
    </row>
    <row r="41" spans="1:31">
      <c r="A41" s="445" t="s">
        <v>200</v>
      </c>
      <c r="B41" s="958" t="s">
        <v>20</v>
      </c>
      <c r="C41" s="959"/>
      <c r="D41" s="959"/>
      <c r="E41" s="959"/>
      <c r="F41" s="959"/>
      <c r="G41" s="959"/>
      <c r="H41" s="959"/>
      <c r="I41" s="959"/>
      <c r="J41" s="959"/>
      <c r="K41" s="959"/>
      <c r="L41" s="960"/>
      <c r="M41" s="958" t="s">
        <v>5</v>
      </c>
      <c r="N41" s="959"/>
      <c r="O41" s="959"/>
      <c r="P41" s="959"/>
      <c r="Q41" s="959"/>
      <c r="R41" s="959"/>
      <c r="S41" s="959"/>
      <c r="T41" s="959"/>
      <c r="U41" s="959"/>
      <c r="V41" s="959"/>
      <c r="W41" s="960"/>
    </row>
    <row r="42" spans="1:31" s="447" customFormat="1" ht="14.25" customHeight="1">
      <c r="A42" s="446" t="s">
        <v>202</v>
      </c>
      <c r="B42" s="1017" t="s">
        <v>203</v>
      </c>
      <c r="C42" s="1017" t="s">
        <v>204</v>
      </c>
      <c r="D42" s="1017" t="s">
        <v>205</v>
      </c>
      <c r="E42" s="1017" t="s">
        <v>206</v>
      </c>
      <c r="F42" s="1017" t="s">
        <v>207</v>
      </c>
      <c r="G42" s="1024" t="s">
        <v>208</v>
      </c>
      <c r="H42" s="1024" t="s">
        <v>209</v>
      </c>
      <c r="I42" s="1024"/>
      <c r="J42" s="1017" t="s">
        <v>315</v>
      </c>
      <c r="K42" s="1017" t="s">
        <v>316</v>
      </c>
      <c r="L42" s="1017" t="s">
        <v>317</v>
      </c>
      <c r="M42" s="1017" t="s">
        <v>203</v>
      </c>
      <c r="N42" s="1017" t="s">
        <v>204</v>
      </c>
      <c r="O42" s="1017" t="s">
        <v>205</v>
      </c>
      <c r="P42" s="1017" t="s">
        <v>206</v>
      </c>
      <c r="Q42" s="1017" t="s">
        <v>207</v>
      </c>
      <c r="R42" s="1024" t="s">
        <v>208</v>
      </c>
      <c r="S42" s="1024" t="s">
        <v>209</v>
      </c>
      <c r="T42" s="1024"/>
      <c r="U42" s="1017" t="s">
        <v>315</v>
      </c>
      <c r="V42" s="1017" t="s">
        <v>316</v>
      </c>
      <c r="W42" s="1017" t="s">
        <v>317</v>
      </c>
    </row>
    <row r="43" spans="1:31" s="447" customFormat="1">
      <c r="A43" s="446"/>
      <c r="B43" s="1018"/>
      <c r="C43" s="1018"/>
      <c r="D43" s="1018"/>
      <c r="E43" s="1018"/>
      <c r="F43" s="1018"/>
      <c r="G43" s="1024"/>
      <c r="H43" s="448" t="s">
        <v>0</v>
      </c>
      <c r="I43" s="448" t="s">
        <v>8</v>
      </c>
      <c r="J43" s="1018"/>
      <c r="K43" s="1018"/>
      <c r="L43" s="1018"/>
      <c r="M43" s="1018"/>
      <c r="N43" s="1018"/>
      <c r="O43" s="1018"/>
      <c r="P43" s="1018"/>
      <c r="Q43" s="1018"/>
      <c r="R43" s="1024"/>
      <c r="S43" s="448" t="s">
        <v>0</v>
      </c>
      <c r="T43" s="448" t="s">
        <v>8</v>
      </c>
      <c r="U43" s="1018"/>
      <c r="V43" s="1018"/>
      <c r="W43" s="1018"/>
    </row>
    <row r="44" spans="1:31">
      <c r="A44" s="449" t="s">
        <v>210</v>
      </c>
      <c r="B44" s="450"/>
      <c r="C44" s="450"/>
      <c r="D44" s="450"/>
      <c r="E44" s="450"/>
      <c r="F44" s="450"/>
      <c r="G44" s="450"/>
      <c r="H44" s="450"/>
      <c r="I44" s="450"/>
      <c r="J44" s="450"/>
      <c r="K44" s="450"/>
      <c r="L44" s="450"/>
      <c r="M44" s="450"/>
      <c r="N44" s="450"/>
      <c r="O44" s="450"/>
      <c r="P44" s="450"/>
      <c r="Q44" s="450"/>
      <c r="R44" s="450"/>
      <c r="S44" s="450"/>
      <c r="T44" s="450"/>
      <c r="U44" s="450"/>
      <c r="V44" s="450"/>
      <c r="W44" s="474"/>
    </row>
    <row r="45" spans="1:31">
      <c r="A45" s="452" t="s">
        <v>150</v>
      </c>
      <c r="B45" s="453"/>
      <c r="C45" s="453"/>
      <c r="D45" s="453"/>
      <c r="E45" s="453"/>
      <c r="F45" s="453"/>
      <c r="G45" s="453"/>
      <c r="H45" s="453"/>
      <c r="I45" s="453"/>
      <c r="J45" s="453"/>
      <c r="K45" s="453"/>
      <c r="L45" s="453"/>
      <c r="M45" s="453"/>
      <c r="N45" s="453"/>
      <c r="O45" s="453"/>
      <c r="P45" s="453"/>
      <c r="Q45" s="453"/>
      <c r="R45" s="453"/>
      <c r="S45" s="453"/>
      <c r="T45" s="453"/>
      <c r="U45" s="453"/>
      <c r="V45" s="453"/>
      <c r="W45" s="454"/>
    </row>
    <row r="46" spans="1:31">
      <c r="A46" s="455"/>
      <c r="B46" s="456"/>
      <c r="C46" s="456"/>
      <c r="D46" s="456"/>
      <c r="E46" s="456"/>
      <c r="F46" s="456"/>
      <c r="G46" s="456"/>
      <c r="H46" s="456"/>
      <c r="I46" s="456"/>
      <c r="J46" s="456"/>
      <c r="K46" s="456"/>
      <c r="L46" s="456"/>
      <c r="M46" s="456"/>
      <c r="N46" s="456"/>
      <c r="O46" s="456"/>
      <c r="P46" s="456"/>
      <c r="Q46" s="456"/>
      <c r="R46" s="456"/>
      <c r="S46" s="456"/>
      <c r="T46" s="456"/>
      <c r="U46" s="456"/>
      <c r="V46" s="456"/>
      <c r="W46" s="456"/>
      <c r="X46" s="419"/>
      <c r="Y46" s="419"/>
      <c r="Z46" s="419"/>
      <c r="AA46" s="419"/>
      <c r="AB46" s="419"/>
      <c r="AC46" s="419"/>
      <c r="AD46" s="419"/>
      <c r="AE46" s="419"/>
    </row>
    <row r="47" spans="1:31">
      <c r="A47" s="958" t="s">
        <v>2</v>
      </c>
      <c r="B47" s="959"/>
      <c r="C47" s="959"/>
      <c r="D47" s="959"/>
      <c r="E47" s="959"/>
      <c r="F47" s="959"/>
      <c r="G47" s="959"/>
      <c r="H47" s="959"/>
      <c r="I47" s="959"/>
      <c r="J47" s="959"/>
      <c r="K47" s="959"/>
      <c r="L47" s="959"/>
      <c r="M47" s="959"/>
      <c r="N47" s="959"/>
      <c r="O47" s="959"/>
      <c r="P47" s="959"/>
      <c r="Q47" s="959"/>
      <c r="R47" s="959"/>
      <c r="S47" s="959"/>
      <c r="T47" s="959"/>
      <c r="U47" s="959"/>
      <c r="V47" s="959"/>
      <c r="W47" s="960"/>
    </row>
    <row r="48" spans="1:31">
      <c r="A48" s="445" t="s">
        <v>200</v>
      </c>
      <c r="B48" s="958" t="s">
        <v>201</v>
      </c>
      <c r="C48" s="959"/>
      <c r="D48" s="959"/>
      <c r="E48" s="959"/>
      <c r="F48" s="959"/>
      <c r="G48" s="959"/>
      <c r="H48" s="959"/>
      <c r="I48" s="959"/>
      <c r="J48" s="959"/>
      <c r="K48" s="959"/>
      <c r="L48" s="960"/>
      <c r="M48" s="958" t="s">
        <v>11</v>
      </c>
      <c r="N48" s="959"/>
      <c r="O48" s="959"/>
      <c r="P48" s="959"/>
      <c r="Q48" s="959"/>
      <c r="R48" s="959"/>
      <c r="S48" s="959"/>
      <c r="T48" s="959"/>
      <c r="U48" s="959"/>
      <c r="V48" s="959"/>
      <c r="W48" s="960"/>
    </row>
    <row r="49" spans="1:28" s="447" customFormat="1">
      <c r="A49" s="457" t="s">
        <v>202</v>
      </c>
      <c r="B49" s="1026">
        <v>2006</v>
      </c>
      <c r="C49" s="1026">
        <v>2007</v>
      </c>
      <c r="D49" s="1026">
        <v>2008</v>
      </c>
      <c r="E49" s="1026">
        <v>2009</v>
      </c>
      <c r="F49" s="1026">
        <v>2010</v>
      </c>
      <c r="G49" s="1025">
        <v>2011</v>
      </c>
      <c r="H49" s="1025">
        <v>2012</v>
      </c>
      <c r="I49" s="1024"/>
      <c r="J49" s="1026">
        <v>2013</v>
      </c>
      <c r="K49" s="1026">
        <v>2014</v>
      </c>
      <c r="L49" s="1026">
        <v>2015</v>
      </c>
      <c r="M49" s="1026">
        <v>2006</v>
      </c>
      <c r="N49" s="1026">
        <v>2007</v>
      </c>
      <c r="O49" s="1026">
        <v>2008</v>
      </c>
      <c r="P49" s="1026">
        <v>2009</v>
      </c>
      <c r="Q49" s="1026">
        <v>2010</v>
      </c>
      <c r="R49" s="1025">
        <v>2011</v>
      </c>
      <c r="S49" s="1025">
        <v>2012</v>
      </c>
      <c r="T49" s="1024"/>
      <c r="U49" s="1026">
        <v>2013</v>
      </c>
      <c r="V49" s="1026">
        <v>2014</v>
      </c>
      <c r="W49" s="1026">
        <v>2015</v>
      </c>
    </row>
    <row r="50" spans="1:28" s="447" customFormat="1" ht="12.75" customHeight="1">
      <c r="A50" s="458"/>
      <c r="B50" s="1018"/>
      <c r="C50" s="1018"/>
      <c r="D50" s="1018"/>
      <c r="E50" s="1018"/>
      <c r="F50" s="1018"/>
      <c r="G50" s="1024"/>
      <c r="H50" s="643" t="s">
        <v>0</v>
      </c>
      <c r="I50" s="643" t="s">
        <v>8</v>
      </c>
      <c r="J50" s="1018"/>
      <c r="K50" s="1018"/>
      <c r="L50" s="1018"/>
      <c r="M50" s="1018"/>
      <c r="N50" s="1018"/>
      <c r="O50" s="1018"/>
      <c r="P50" s="1018"/>
      <c r="Q50" s="1018"/>
      <c r="R50" s="1024"/>
      <c r="S50" s="448" t="s">
        <v>0</v>
      </c>
      <c r="T50" s="448" t="s">
        <v>8</v>
      </c>
      <c r="U50" s="1018"/>
      <c r="V50" s="1018"/>
      <c r="W50" s="1018"/>
    </row>
    <row r="51" spans="1:28">
      <c r="A51" s="449" t="s">
        <v>210</v>
      </c>
      <c r="B51" s="450"/>
      <c r="C51" s="450"/>
      <c r="D51" s="450"/>
      <c r="E51" s="450"/>
      <c r="F51" s="450"/>
      <c r="G51" s="450"/>
      <c r="H51" s="450"/>
      <c r="I51" s="450"/>
      <c r="J51" s="450"/>
      <c r="K51" s="450"/>
      <c r="L51" s="450"/>
      <c r="M51" s="450"/>
      <c r="N51" s="450"/>
      <c r="O51" s="450"/>
      <c r="P51" s="450"/>
      <c r="Q51" s="450"/>
      <c r="R51" s="450"/>
      <c r="S51" s="450"/>
      <c r="T51" s="450"/>
      <c r="U51" s="450"/>
      <c r="V51" s="450"/>
      <c r="W51" s="451"/>
    </row>
    <row r="52" spans="1:28">
      <c r="A52" s="452" t="s">
        <v>150</v>
      </c>
      <c r="B52" s="453"/>
      <c r="C52" s="453"/>
      <c r="D52" s="453"/>
      <c r="E52" s="453"/>
      <c r="F52" s="453"/>
      <c r="G52" s="453"/>
      <c r="H52" s="453"/>
      <c r="I52" s="453"/>
      <c r="J52" s="453"/>
      <c r="K52" s="453"/>
      <c r="L52" s="453"/>
      <c r="M52" s="453"/>
      <c r="N52" s="453"/>
      <c r="O52" s="453"/>
      <c r="P52" s="453"/>
      <c r="Q52" s="453"/>
      <c r="R52" s="453"/>
      <c r="S52" s="453"/>
      <c r="T52" s="453"/>
      <c r="U52" s="453"/>
      <c r="V52" s="453"/>
      <c r="W52" s="454"/>
    </row>
    <row r="53" spans="1:28">
      <c r="A53" s="455"/>
      <c r="B53" s="456"/>
      <c r="C53" s="456"/>
      <c r="D53" s="456"/>
      <c r="E53" s="456"/>
      <c r="F53" s="456"/>
      <c r="G53" s="456"/>
      <c r="H53" s="456"/>
      <c r="I53" s="456"/>
      <c r="J53" s="456"/>
      <c r="K53" s="456"/>
      <c r="L53" s="456"/>
      <c r="M53" s="456"/>
      <c r="N53" s="456"/>
      <c r="O53" s="456"/>
      <c r="P53" s="456"/>
      <c r="Q53" s="456"/>
      <c r="R53" s="456"/>
      <c r="S53" s="419"/>
      <c r="T53" s="419"/>
      <c r="U53" s="419"/>
      <c r="V53" s="419"/>
      <c r="W53" s="419"/>
      <c r="X53" s="419"/>
      <c r="Y53" s="419"/>
      <c r="Z53" s="419"/>
      <c r="AA53" s="419"/>
      <c r="AB53" s="419"/>
    </row>
    <row r="54" spans="1:28">
      <c r="A54" s="958" t="s">
        <v>2</v>
      </c>
      <c r="B54" s="959"/>
      <c r="C54" s="959"/>
      <c r="D54" s="959"/>
      <c r="E54" s="959"/>
      <c r="F54" s="959"/>
      <c r="G54" s="959"/>
      <c r="H54" s="959"/>
      <c r="I54" s="959"/>
      <c r="J54" s="959"/>
      <c r="K54" s="959"/>
      <c r="L54" s="959"/>
      <c r="M54" s="959"/>
      <c r="N54" s="959"/>
      <c r="O54" s="959"/>
      <c r="P54" s="959"/>
      <c r="Q54" s="959"/>
      <c r="R54" s="959"/>
      <c r="S54" s="959"/>
      <c r="T54" s="959"/>
      <c r="U54" s="959"/>
      <c r="V54" s="959"/>
      <c r="W54" s="960"/>
    </row>
    <row r="55" spans="1:28">
      <c r="A55" s="459" t="s">
        <v>200</v>
      </c>
      <c r="B55" s="958" t="s">
        <v>12</v>
      </c>
      <c r="C55" s="959"/>
      <c r="D55" s="959"/>
      <c r="E55" s="959"/>
      <c r="F55" s="959"/>
      <c r="G55" s="959"/>
      <c r="H55" s="959"/>
      <c r="I55" s="959"/>
      <c r="J55" s="959"/>
      <c r="K55" s="959"/>
      <c r="L55" s="960"/>
      <c r="M55" s="958" t="s">
        <v>13</v>
      </c>
      <c r="N55" s="959"/>
      <c r="O55" s="959"/>
      <c r="P55" s="959"/>
      <c r="Q55" s="959"/>
      <c r="R55" s="959"/>
      <c r="S55" s="959"/>
      <c r="T55" s="959"/>
      <c r="U55" s="959"/>
      <c r="V55" s="959"/>
      <c r="W55" s="960"/>
    </row>
    <row r="56" spans="1:28">
      <c r="A56" s="458" t="s">
        <v>202</v>
      </c>
      <c r="B56" s="1017" t="s">
        <v>203</v>
      </c>
      <c r="C56" s="1017" t="s">
        <v>204</v>
      </c>
      <c r="D56" s="1017" t="s">
        <v>205</v>
      </c>
      <c r="E56" s="1017" t="s">
        <v>206</v>
      </c>
      <c r="F56" s="1017" t="s">
        <v>207</v>
      </c>
      <c r="G56" s="1024" t="s">
        <v>208</v>
      </c>
      <c r="H56" s="1024" t="s">
        <v>209</v>
      </c>
      <c r="I56" s="1024"/>
      <c r="J56" s="1017" t="s">
        <v>315</v>
      </c>
      <c r="K56" s="1017" t="s">
        <v>316</v>
      </c>
      <c r="L56" s="1017" t="s">
        <v>317</v>
      </c>
      <c r="M56" s="460" t="s">
        <v>203</v>
      </c>
      <c r="N56" s="461" t="s">
        <v>204</v>
      </c>
      <c r="O56" s="461" t="s">
        <v>205</v>
      </c>
      <c r="P56" s="461" t="s">
        <v>206</v>
      </c>
      <c r="Q56" s="461" t="s">
        <v>207</v>
      </c>
      <c r="R56" s="1024" t="s">
        <v>208</v>
      </c>
      <c r="S56" s="1024" t="s">
        <v>209</v>
      </c>
      <c r="T56" s="1024"/>
      <c r="U56" s="1026">
        <v>2013</v>
      </c>
      <c r="V56" s="1017" t="s">
        <v>316</v>
      </c>
      <c r="W56" s="1017" t="s">
        <v>317</v>
      </c>
    </row>
    <row r="57" spans="1:28" ht="12.75" customHeight="1">
      <c r="A57" s="458"/>
      <c r="B57" s="1018"/>
      <c r="C57" s="1018"/>
      <c r="D57" s="1018"/>
      <c r="E57" s="1018"/>
      <c r="F57" s="1018"/>
      <c r="G57" s="1024"/>
      <c r="H57" s="643" t="s">
        <v>0</v>
      </c>
      <c r="I57" s="643" t="s">
        <v>8</v>
      </c>
      <c r="J57" s="1018"/>
      <c r="K57" s="1018"/>
      <c r="L57" s="1018"/>
      <c r="M57" s="462"/>
      <c r="N57" s="462"/>
      <c r="O57" s="462"/>
      <c r="P57" s="462"/>
      <c r="Q57" s="462"/>
      <c r="R57" s="1024"/>
      <c r="S57" s="448" t="s">
        <v>0</v>
      </c>
      <c r="T57" s="448" t="s">
        <v>8</v>
      </c>
      <c r="U57" s="1018"/>
      <c r="V57" s="1018"/>
      <c r="W57" s="1018"/>
    </row>
    <row r="58" spans="1:28">
      <c r="A58" s="463" t="s">
        <v>210</v>
      </c>
      <c r="B58" s="464"/>
      <c r="C58" s="464"/>
      <c r="D58" s="464"/>
      <c r="E58" s="464"/>
      <c r="F58" s="464"/>
      <c r="G58" s="464"/>
      <c r="H58" s="464"/>
      <c r="I58" s="464"/>
      <c r="J58" s="464"/>
      <c r="K58" s="464"/>
      <c r="L58" s="464"/>
      <c r="M58" s="465">
        <f t="shared" ref="M58:W58" si="0">SUM(B44,M44,B51,M51,B58)</f>
        <v>0</v>
      </c>
      <c r="N58" s="465">
        <f t="shared" si="0"/>
        <v>0</v>
      </c>
      <c r="O58" s="465">
        <f t="shared" si="0"/>
        <v>0</v>
      </c>
      <c r="P58" s="465">
        <f t="shared" si="0"/>
        <v>0</v>
      </c>
      <c r="Q58" s="465">
        <f t="shared" si="0"/>
        <v>0</v>
      </c>
      <c r="R58" s="465">
        <f t="shared" si="0"/>
        <v>0</v>
      </c>
      <c r="S58" s="465">
        <f t="shared" si="0"/>
        <v>0</v>
      </c>
      <c r="T58" s="465">
        <f t="shared" si="0"/>
        <v>0</v>
      </c>
      <c r="U58" s="465">
        <f t="shared" si="0"/>
        <v>0</v>
      </c>
      <c r="V58" s="465">
        <f t="shared" si="0"/>
        <v>0</v>
      </c>
      <c r="W58" s="466">
        <f t="shared" si="0"/>
        <v>0</v>
      </c>
    </row>
    <row r="59" spans="1:28">
      <c r="A59" s="452" t="s">
        <v>150</v>
      </c>
      <c r="B59" s="467"/>
      <c r="C59" s="467"/>
      <c r="D59" s="467"/>
      <c r="E59" s="467"/>
      <c r="F59" s="467"/>
      <c r="G59" s="467"/>
      <c r="H59" s="467"/>
      <c r="I59" s="467"/>
      <c r="J59" s="467"/>
      <c r="K59" s="467"/>
      <c r="L59" s="467"/>
      <c r="M59" s="468">
        <f t="shared" ref="M59:V59" si="1">SUM(B45,M45,B52,M52,B59)</f>
        <v>0</v>
      </c>
      <c r="N59" s="468">
        <f t="shared" si="1"/>
        <v>0</v>
      </c>
      <c r="O59" s="468">
        <f t="shared" si="1"/>
        <v>0</v>
      </c>
      <c r="P59" s="468">
        <f t="shared" si="1"/>
        <v>0</v>
      </c>
      <c r="Q59" s="468">
        <f t="shared" si="1"/>
        <v>0</v>
      </c>
      <c r="R59" s="468">
        <f t="shared" si="1"/>
        <v>0</v>
      </c>
      <c r="S59" s="468">
        <f t="shared" si="1"/>
        <v>0</v>
      </c>
      <c r="T59" s="468">
        <f t="shared" si="1"/>
        <v>0</v>
      </c>
      <c r="U59" s="468">
        <f t="shared" si="1"/>
        <v>0</v>
      </c>
      <c r="V59" s="468">
        <f t="shared" si="1"/>
        <v>0</v>
      </c>
      <c r="W59" s="469">
        <f t="shared" ref="W59" si="2">SUM(L45,W45,L52,W52,L59)</f>
        <v>0</v>
      </c>
    </row>
    <row r="60" spans="1:28">
      <c r="A60" s="455"/>
      <c r="B60" s="470"/>
      <c r="C60" s="470"/>
      <c r="D60" s="470"/>
      <c r="E60" s="470"/>
      <c r="F60" s="470"/>
      <c r="G60" s="470"/>
      <c r="H60" s="470"/>
      <c r="I60" s="470"/>
      <c r="J60" s="470"/>
      <c r="K60" s="470"/>
      <c r="L60" s="470"/>
      <c r="M60" s="470"/>
      <c r="N60" s="470"/>
      <c r="O60" s="470"/>
      <c r="P60" s="470"/>
      <c r="Q60" s="470"/>
      <c r="R60" s="470"/>
    </row>
    <row r="61" spans="1:28">
      <c r="A61" s="1086" t="s">
        <v>14</v>
      </c>
      <c r="B61" s="1087"/>
      <c r="C61" s="1087"/>
      <c r="D61" s="1087"/>
      <c r="E61" s="1087"/>
      <c r="F61" s="1087"/>
      <c r="G61" s="1087"/>
      <c r="H61" s="1087"/>
      <c r="I61" s="1087"/>
      <c r="J61" s="1087"/>
      <c r="K61" s="1087"/>
      <c r="L61" s="1087"/>
      <c r="M61" s="1087"/>
      <c r="N61" s="1087"/>
      <c r="O61" s="1087"/>
      <c r="P61" s="1087"/>
      <c r="Q61" s="1087"/>
      <c r="R61" s="1087"/>
      <c r="S61" s="1087"/>
      <c r="T61" s="1087"/>
      <c r="U61" s="1087"/>
      <c r="V61" s="1087"/>
      <c r="W61" s="1088"/>
    </row>
    <row r="62" spans="1:28">
      <c r="A62" s="471" t="s">
        <v>200</v>
      </c>
      <c r="B62" s="1027" t="s">
        <v>20</v>
      </c>
      <c r="C62" s="1028"/>
      <c r="D62" s="1028"/>
      <c r="E62" s="1028"/>
      <c r="F62" s="1028"/>
      <c r="G62" s="1028"/>
      <c r="H62" s="1028"/>
      <c r="I62" s="1028"/>
      <c r="J62" s="1028"/>
      <c r="K62" s="1028"/>
      <c r="L62" s="1029"/>
      <c r="M62" s="1027" t="s">
        <v>5</v>
      </c>
      <c r="N62" s="1028"/>
      <c r="O62" s="1028"/>
      <c r="P62" s="1028"/>
      <c r="Q62" s="1028"/>
      <c r="R62" s="1028"/>
      <c r="S62" s="1028"/>
      <c r="T62" s="1028"/>
      <c r="U62" s="1028"/>
      <c r="V62" s="1028"/>
      <c r="W62" s="1029"/>
    </row>
    <row r="63" spans="1:28" s="447" customFormat="1" ht="14.25" customHeight="1">
      <c r="A63" s="1019" t="s">
        <v>202</v>
      </c>
      <c r="B63" s="1021" t="s">
        <v>203</v>
      </c>
      <c r="C63" s="1023" t="s">
        <v>204</v>
      </c>
      <c r="D63" s="1023" t="s">
        <v>205</v>
      </c>
      <c r="E63" s="1023" t="s">
        <v>206</v>
      </c>
      <c r="F63" s="1023" t="s">
        <v>207</v>
      </c>
      <c r="G63" s="1021" t="s">
        <v>208</v>
      </c>
      <c r="H63" s="1021" t="s">
        <v>209</v>
      </c>
      <c r="I63" s="1021"/>
      <c r="J63" s="1023" t="s">
        <v>315</v>
      </c>
      <c r="K63" s="1023" t="s">
        <v>316</v>
      </c>
      <c r="L63" s="1023" t="s">
        <v>317</v>
      </c>
      <c r="M63" s="1023" t="s">
        <v>203</v>
      </c>
      <c r="N63" s="1023" t="s">
        <v>204</v>
      </c>
      <c r="O63" s="1023" t="s">
        <v>205</v>
      </c>
      <c r="P63" s="1023" t="s">
        <v>206</v>
      </c>
      <c r="Q63" s="1023" t="s">
        <v>207</v>
      </c>
      <c r="R63" s="1021" t="s">
        <v>208</v>
      </c>
      <c r="S63" s="1021" t="s">
        <v>209</v>
      </c>
      <c r="T63" s="1021"/>
      <c r="U63" s="1023" t="s">
        <v>315</v>
      </c>
      <c r="V63" s="1023" t="s">
        <v>316</v>
      </c>
      <c r="W63" s="1023" t="s">
        <v>317</v>
      </c>
    </row>
    <row r="64" spans="1:28" s="447" customFormat="1" ht="12.75" customHeight="1">
      <c r="A64" s="1020"/>
      <c r="B64" s="1022"/>
      <c r="C64" s="1018"/>
      <c r="D64" s="1018"/>
      <c r="E64" s="1018"/>
      <c r="F64" s="1018"/>
      <c r="G64" s="1021"/>
      <c r="H64" s="644" t="s">
        <v>0</v>
      </c>
      <c r="I64" s="644" t="s">
        <v>8</v>
      </c>
      <c r="J64" s="1018"/>
      <c r="K64" s="1018"/>
      <c r="L64" s="1018"/>
      <c r="M64" s="1018"/>
      <c r="N64" s="1018"/>
      <c r="O64" s="1018"/>
      <c r="P64" s="1018"/>
      <c r="Q64" s="1018"/>
      <c r="R64" s="1021"/>
      <c r="S64" s="472" t="s">
        <v>0</v>
      </c>
      <c r="T64" s="472" t="s">
        <v>8</v>
      </c>
      <c r="U64" s="1018"/>
      <c r="V64" s="1018"/>
      <c r="W64" s="1018"/>
    </row>
    <row r="65" spans="1:31">
      <c r="A65" s="463" t="s">
        <v>210</v>
      </c>
      <c r="B65" s="473"/>
      <c r="C65" s="473"/>
      <c r="D65" s="473"/>
      <c r="E65" s="473"/>
      <c r="F65" s="473"/>
      <c r="G65" s="473"/>
      <c r="H65" s="473"/>
      <c r="I65" s="473"/>
      <c r="J65" s="473"/>
      <c r="K65" s="473"/>
      <c r="L65" s="473"/>
      <c r="M65" s="473"/>
      <c r="N65" s="473"/>
      <c r="O65" s="473"/>
      <c r="P65" s="473"/>
      <c r="Q65" s="473"/>
      <c r="R65" s="473"/>
      <c r="S65" s="473"/>
      <c r="T65" s="473"/>
      <c r="U65" s="473"/>
      <c r="V65" s="473"/>
      <c r="W65" s="474"/>
    </row>
    <row r="66" spans="1:31">
      <c r="A66" s="452" t="s">
        <v>150</v>
      </c>
      <c r="B66" s="453"/>
      <c r="C66" s="453"/>
      <c r="D66" s="453"/>
      <c r="E66" s="453"/>
      <c r="F66" s="453"/>
      <c r="G66" s="453"/>
      <c r="H66" s="453"/>
      <c r="I66" s="453"/>
      <c r="J66" s="453"/>
      <c r="K66" s="453"/>
      <c r="L66" s="453"/>
      <c r="M66" s="453"/>
      <c r="N66" s="453"/>
      <c r="O66" s="453"/>
      <c r="P66" s="453"/>
      <c r="Q66" s="453"/>
      <c r="R66" s="453"/>
      <c r="S66" s="453"/>
      <c r="T66" s="453"/>
      <c r="U66" s="453"/>
      <c r="V66" s="453"/>
      <c r="W66" s="454"/>
    </row>
    <row r="67" spans="1:31">
      <c r="A67" s="475"/>
      <c r="B67" s="456"/>
      <c r="C67" s="456"/>
      <c r="D67" s="456"/>
      <c r="E67" s="456"/>
      <c r="F67" s="456"/>
      <c r="G67" s="456"/>
      <c r="H67" s="456"/>
      <c r="I67" s="456"/>
      <c r="J67" s="456"/>
      <c r="K67" s="456"/>
      <c r="L67" s="456"/>
      <c r="M67" s="456"/>
      <c r="N67" s="456"/>
      <c r="O67" s="456"/>
      <c r="P67" s="456"/>
      <c r="Q67" s="456"/>
      <c r="R67" s="456"/>
      <c r="S67" s="456"/>
      <c r="T67" s="456"/>
      <c r="U67" s="456"/>
      <c r="V67" s="456"/>
      <c r="W67" s="456"/>
      <c r="X67" s="419"/>
      <c r="Y67" s="419"/>
      <c r="Z67" s="419"/>
      <c r="AA67" s="419"/>
      <c r="AB67" s="419"/>
      <c r="AC67" s="419"/>
      <c r="AD67" s="419"/>
      <c r="AE67" s="419"/>
    </row>
    <row r="68" spans="1:31">
      <c r="A68" s="1086" t="s">
        <v>14</v>
      </c>
      <c r="B68" s="1087"/>
      <c r="C68" s="1087"/>
      <c r="D68" s="1087"/>
      <c r="E68" s="1087"/>
      <c r="F68" s="1087"/>
      <c r="G68" s="1087"/>
      <c r="H68" s="1087"/>
      <c r="I68" s="1087"/>
      <c r="J68" s="1087"/>
      <c r="K68" s="1087"/>
      <c r="L68" s="1087"/>
      <c r="M68" s="1087"/>
      <c r="N68" s="1087"/>
      <c r="O68" s="1087"/>
      <c r="P68" s="1087"/>
      <c r="Q68" s="1087"/>
      <c r="R68" s="1087"/>
      <c r="S68" s="1087"/>
      <c r="T68" s="1087"/>
      <c r="U68" s="1087"/>
      <c r="V68" s="1087"/>
      <c r="W68" s="1088"/>
    </row>
    <row r="69" spans="1:31">
      <c r="A69" s="471" t="s">
        <v>200</v>
      </c>
      <c r="B69" s="1027" t="s">
        <v>201</v>
      </c>
      <c r="C69" s="1028"/>
      <c r="D69" s="1028"/>
      <c r="E69" s="1028"/>
      <c r="F69" s="1028"/>
      <c r="G69" s="1028"/>
      <c r="H69" s="1028"/>
      <c r="I69" s="1028"/>
      <c r="J69" s="1028"/>
      <c r="K69" s="1028"/>
      <c r="L69" s="1029"/>
      <c r="M69" s="1027" t="s">
        <v>11</v>
      </c>
      <c r="N69" s="1028"/>
      <c r="O69" s="1028"/>
      <c r="P69" s="1028"/>
      <c r="Q69" s="1028"/>
      <c r="R69" s="1028"/>
      <c r="S69" s="1028"/>
      <c r="T69" s="1028"/>
      <c r="U69" s="1028"/>
      <c r="V69" s="1028"/>
      <c r="W69" s="1029"/>
    </row>
    <row r="70" spans="1:31" s="447" customFormat="1">
      <c r="A70" s="1019" t="s">
        <v>202</v>
      </c>
      <c r="B70" s="1021" t="s">
        <v>203</v>
      </c>
      <c r="C70" s="1023" t="s">
        <v>204</v>
      </c>
      <c r="D70" s="1023" t="s">
        <v>205</v>
      </c>
      <c r="E70" s="1023" t="s">
        <v>206</v>
      </c>
      <c r="F70" s="1023" t="s">
        <v>207</v>
      </c>
      <c r="G70" s="1021" t="s">
        <v>208</v>
      </c>
      <c r="H70" s="1021" t="s">
        <v>209</v>
      </c>
      <c r="I70" s="1021"/>
      <c r="J70" s="1023" t="s">
        <v>315</v>
      </c>
      <c r="K70" s="1023" t="s">
        <v>316</v>
      </c>
      <c r="L70" s="1023" t="s">
        <v>317</v>
      </c>
      <c r="M70" s="1023" t="s">
        <v>203</v>
      </c>
      <c r="N70" s="1023" t="s">
        <v>204</v>
      </c>
      <c r="O70" s="1023" t="s">
        <v>205</v>
      </c>
      <c r="P70" s="1023" t="s">
        <v>206</v>
      </c>
      <c r="Q70" s="1023" t="s">
        <v>207</v>
      </c>
      <c r="R70" s="1021" t="s">
        <v>208</v>
      </c>
      <c r="S70" s="1021" t="s">
        <v>209</v>
      </c>
      <c r="T70" s="1021"/>
      <c r="U70" s="1023" t="s">
        <v>315</v>
      </c>
      <c r="V70" s="1023" t="s">
        <v>316</v>
      </c>
      <c r="W70" s="1023" t="s">
        <v>317</v>
      </c>
    </row>
    <row r="71" spans="1:31" s="447" customFormat="1" ht="12.75" customHeight="1">
      <c r="A71" s="1020"/>
      <c r="B71" s="1022"/>
      <c r="C71" s="1018"/>
      <c r="D71" s="1018"/>
      <c r="E71" s="1018"/>
      <c r="F71" s="1018"/>
      <c r="G71" s="1021"/>
      <c r="H71" s="644" t="s">
        <v>0</v>
      </c>
      <c r="I71" s="644" t="s">
        <v>8</v>
      </c>
      <c r="J71" s="1018"/>
      <c r="K71" s="1018"/>
      <c r="L71" s="1018"/>
      <c r="M71" s="1018"/>
      <c r="N71" s="1018"/>
      <c r="O71" s="1018"/>
      <c r="P71" s="1018"/>
      <c r="Q71" s="1018"/>
      <c r="R71" s="1021"/>
      <c r="S71" s="472" t="s">
        <v>0</v>
      </c>
      <c r="T71" s="472" t="s">
        <v>8</v>
      </c>
      <c r="U71" s="1018"/>
      <c r="V71" s="1018"/>
      <c r="W71" s="1018"/>
    </row>
    <row r="72" spans="1:31">
      <c r="A72" s="463" t="s">
        <v>210</v>
      </c>
      <c r="B72" s="473"/>
      <c r="C72" s="473"/>
      <c r="D72" s="473"/>
      <c r="E72" s="473"/>
      <c r="F72" s="473"/>
      <c r="G72" s="473"/>
      <c r="H72" s="473"/>
      <c r="I72" s="473"/>
      <c r="J72" s="473"/>
      <c r="K72" s="473"/>
      <c r="L72" s="473"/>
      <c r="M72" s="473"/>
      <c r="N72" s="473"/>
      <c r="O72" s="473"/>
      <c r="P72" s="473"/>
      <c r="Q72" s="473"/>
      <c r="R72" s="473"/>
      <c r="S72" s="473"/>
      <c r="T72" s="473"/>
      <c r="U72" s="473"/>
      <c r="V72" s="473"/>
      <c r="W72" s="474"/>
      <c r="X72" s="447"/>
      <c r="Y72" s="447"/>
    </row>
    <row r="73" spans="1:31">
      <c r="A73" s="476" t="s">
        <v>150</v>
      </c>
      <c r="B73" s="477"/>
      <c r="C73" s="477"/>
      <c r="D73" s="477"/>
      <c r="E73" s="477"/>
      <c r="F73" s="477"/>
      <c r="G73" s="477"/>
      <c r="H73" s="477"/>
      <c r="I73" s="477"/>
      <c r="J73" s="477"/>
      <c r="K73" s="477"/>
      <c r="L73" s="477"/>
      <c r="M73" s="477"/>
      <c r="N73" s="477"/>
      <c r="O73" s="477"/>
      <c r="P73" s="477"/>
      <c r="Q73" s="477"/>
      <c r="R73" s="477"/>
      <c r="S73" s="477"/>
      <c r="T73" s="477"/>
      <c r="U73" s="477"/>
      <c r="V73" s="477"/>
      <c r="W73" s="478"/>
      <c r="X73" s="447"/>
      <c r="Y73" s="447"/>
    </row>
    <row r="74" spans="1:31">
      <c r="A74" s="479"/>
      <c r="B74" s="480"/>
      <c r="C74" s="480"/>
      <c r="D74" s="480"/>
      <c r="E74" s="480"/>
      <c r="F74" s="480"/>
      <c r="G74" s="480"/>
      <c r="H74" s="480"/>
      <c r="I74" s="480"/>
      <c r="J74" s="480"/>
      <c r="K74" s="480"/>
      <c r="L74" s="480"/>
      <c r="M74" s="480"/>
      <c r="N74" s="480"/>
      <c r="O74" s="480"/>
      <c r="P74" s="480"/>
      <c r="Q74" s="480"/>
      <c r="R74" s="480"/>
      <c r="S74" s="480"/>
      <c r="T74" s="480"/>
      <c r="U74" s="480"/>
      <c r="V74" s="480"/>
      <c r="W74" s="480"/>
      <c r="X74" s="447"/>
      <c r="Y74" s="447"/>
      <c r="Z74" s="419"/>
      <c r="AA74" s="419"/>
      <c r="AB74" s="419"/>
      <c r="AC74" s="419"/>
      <c r="AD74" s="419"/>
      <c r="AE74" s="419"/>
    </row>
    <row r="75" spans="1:31">
      <c r="A75" s="481"/>
      <c r="B75" s="482"/>
      <c r="C75" s="482"/>
      <c r="D75" s="482"/>
      <c r="E75" s="482"/>
      <c r="F75" s="482"/>
      <c r="G75" s="482"/>
      <c r="H75" s="482"/>
      <c r="I75" s="482"/>
      <c r="J75" s="482"/>
      <c r="K75" s="482"/>
      <c r="L75" s="482"/>
      <c r="M75" s="482"/>
      <c r="N75" s="482"/>
      <c r="O75" s="482"/>
      <c r="P75" s="482"/>
      <c r="Q75" s="482"/>
      <c r="R75" s="482"/>
      <c r="S75" s="418"/>
      <c r="T75" s="418"/>
      <c r="U75" s="418"/>
      <c r="V75" s="418"/>
      <c r="W75" s="418"/>
      <c r="X75" s="447"/>
      <c r="Y75" s="447"/>
      <c r="Z75" s="419"/>
      <c r="AA75" s="419"/>
      <c r="AB75" s="419"/>
    </row>
    <row r="76" spans="1:31">
      <c r="A76" s="1091" t="s">
        <v>14</v>
      </c>
      <c r="B76" s="1092"/>
      <c r="C76" s="1092"/>
      <c r="D76" s="1092"/>
      <c r="E76" s="1092"/>
      <c r="F76" s="1092"/>
      <c r="G76" s="1092"/>
      <c r="H76" s="1092"/>
      <c r="I76" s="1092"/>
      <c r="J76" s="1092"/>
      <c r="K76" s="1092"/>
      <c r="L76" s="1092"/>
      <c r="M76" s="1092"/>
      <c r="N76" s="1092"/>
      <c r="O76" s="1092"/>
      <c r="P76" s="1092"/>
      <c r="Q76" s="1092"/>
      <c r="R76" s="1092"/>
      <c r="S76" s="1092"/>
      <c r="T76" s="1092"/>
      <c r="U76" s="1092"/>
      <c r="V76" s="1092"/>
      <c r="W76" s="1093"/>
      <c r="X76" s="447"/>
      <c r="Y76" s="447"/>
    </row>
    <row r="77" spans="1:31">
      <c r="A77" s="483" t="s">
        <v>200</v>
      </c>
      <c r="B77" s="1027" t="s">
        <v>12</v>
      </c>
      <c r="C77" s="1028"/>
      <c r="D77" s="1028"/>
      <c r="E77" s="1028"/>
      <c r="F77" s="1028"/>
      <c r="G77" s="1028"/>
      <c r="H77" s="1028"/>
      <c r="I77" s="1028"/>
      <c r="J77" s="1028"/>
      <c r="K77" s="1028"/>
      <c r="L77" s="1029"/>
      <c r="M77" s="1030" t="s">
        <v>13</v>
      </c>
      <c r="N77" s="1031"/>
      <c r="O77" s="1031"/>
      <c r="P77" s="1031"/>
      <c r="Q77" s="1031"/>
      <c r="R77" s="1031"/>
      <c r="S77" s="1031"/>
      <c r="T77" s="1031"/>
      <c r="U77" s="1031"/>
      <c r="V77" s="1031"/>
      <c r="W77" s="1032"/>
    </row>
    <row r="78" spans="1:31">
      <c r="A78" s="1034" t="s">
        <v>202</v>
      </c>
      <c r="B78" s="1023" t="s">
        <v>203</v>
      </c>
      <c r="C78" s="1023" t="s">
        <v>204</v>
      </c>
      <c r="D78" s="1023" t="s">
        <v>205</v>
      </c>
      <c r="E78" s="1023" t="s">
        <v>206</v>
      </c>
      <c r="F78" s="1023" t="s">
        <v>207</v>
      </c>
      <c r="G78" s="1021" t="s">
        <v>208</v>
      </c>
      <c r="H78" s="1021" t="s">
        <v>209</v>
      </c>
      <c r="I78" s="1021"/>
      <c r="J78" s="1023" t="s">
        <v>315</v>
      </c>
      <c r="K78" s="1023" t="s">
        <v>316</v>
      </c>
      <c r="L78" s="1023" t="s">
        <v>317</v>
      </c>
      <c r="M78" s="1023" t="s">
        <v>203</v>
      </c>
      <c r="N78" s="1023" t="s">
        <v>204</v>
      </c>
      <c r="O78" s="1023" t="s">
        <v>205</v>
      </c>
      <c r="P78" s="1023" t="s">
        <v>206</v>
      </c>
      <c r="Q78" s="1023" t="s">
        <v>207</v>
      </c>
      <c r="R78" s="1021" t="s">
        <v>208</v>
      </c>
      <c r="S78" s="1021" t="s">
        <v>209</v>
      </c>
      <c r="T78" s="1021"/>
      <c r="U78" s="1023" t="s">
        <v>315</v>
      </c>
      <c r="V78" s="1023" t="s">
        <v>316</v>
      </c>
      <c r="W78" s="1023" t="s">
        <v>317</v>
      </c>
    </row>
    <row r="79" spans="1:31" ht="12.75" customHeight="1">
      <c r="A79" s="1035"/>
      <c r="B79" s="1018"/>
      <c r="C79" s="1018"/>
      <c r="D79" s="1018"/>
      <c r="E79" s="1018"/>
      <c r="F79" s="1018"/>
      <c r="G79" s="1021"/>
      <c r="H79" s="644" t="s">
        <v>0</v>
      </c>
      <c r="I79" s="644" t="s">
        <v>8</v>
      </c>
      <c r="J79" s="1018"/>
      <c r="K79" s="1018"/>
      <c r="L79" s="1018"/>
      <c r="M79" s="1033"/>
      <c r="N79" s="1033"/>
      <c r="O79" s="1033"/>
      <c r="P79" s="1033"/>
      <c r="Q79" s="1033"/>
      <c r="R79" s="1021"/>
      <c r="S79" s="472" t="s">
        <v>0</v>
      </c>
      <c r="T79" s="472" t="s">
        <v>8</v>
      </c>
      <c r="U79" s="1033"/>
      <c r="V79" s="1033"/>
      <c r="W79" s="1033"/>
    </row>
    <row r="80" spans="1:31">
      <c r="A80" s="463" t="s">
        <v>210</v>
      </c>
      <c r="B80" s="464"/>
      <c r="C80" s="464"/>
      <c r="D80" s="464"/>
      <c r="E80" s="464"/>
      <c r="F80" s="464"/>
      <c r="G80" s="464"/>
      <c r="H80" s="464"/>
      <c r="I80" s="464"/>
      <c r="J80" s="464"/>
      <c r="K80" s="464"/>
      <c r="L80" s="464"/>
      <c r="M80" s="465">
        <f>SUM(B65,M65,B72,M72,B80)</f>
        <v>0</v>
      </c>
      <c r="N80" s="465">
        <f t="shared" ref="N80:W80" si="3">SUM(C65,N65,C72,N72,C80)</f>
        <v>0</v>
      </c>
      <c r="O80" s="465">
        <f t="shared" si="3"/>
        <v>0</v>
      </c>
      <c r="P80" s="465">
        <f t="shared" si="3"/>
        <v>0</v>
      </c>
      <c r="Q80" s="465">
        <f t="shared" si="3"/>
        <v>0</v>
      </c>
      <c r="R80" s="465">
        <f>SUM(G65,R65,G72,R72,G80)</f>
        <v>0</v>
      </c>
      <c r="S80" s="465">
        <f t="shared" si="3"/>
        <v>0</v>
      </c>
      <c r="T80" s="465">
        <f t="shared" si="3"/>
        <v>0</v>
      </c>
      <c r="U80" s="465">
        <f t="shared" si="3"/>
        <v>0</v>
      </c>
      <c r="V80" s="465">
        <f t="shared" si="3"/>
        <v>0</v>
      </c>
      <c r="W80" s="466">
        <f t="shared" si="3"/>
        <v>0</v>
      </c>
    </row>
    <row r="81" spans="1:23">
      <c r="A81" s="452" t="s">
        <v>150</v>
      </c>
      <c r="B81" s="467"/>
      <c r="C81" s="467"/>
      <c r="D81" s="467"/>
      <c r="E81" s="467"/>
      <c r="F81" s="467"/>
      <c r="G81" s="467"/>
      <c r="H81" s="467"/>
      <c r="I81" s="467"/>
      <c r="J81" s="467"/>
      <c r="K81" s="467"/>
      <c r="L81" s="467"/>
      <c r="M81" s="468">
        <f>SUM(B66,M66,B73,M73,B81)</f>
        <v>0</v>
      </c>
      <c r="N81" s="468">
        <f t="shared" ref="N81:W81" si="4">SUM(C66,N66,C73,N73,C81)</f>
        <v>0</v>
      </c>
      <c r="O81" s="468">
        <f t="shared" si="4"/>
        <v>0</v>
      </c>
      <c r="P81" s="468">
        <f t="shared" si="4"/>
        <v>0</v>
      </c>
      <c r="Q81" s="468">
        <f t="shared" si="4"/>
        <v>0</v>
      </c>
      <c r="R81" s="468">
        <f>SUM(G66,R66,G73,R73,G81)</f>
        <v>0</v>
      </c>
      <c r="S81" s="468">
        <f>SUM(H66,S66,H73,S73,H81)</f>
        <v>0</v>
      </c>
      <c r="T81" s="468">
        <f t="shared" si="4"/>
        <v>0</v>
      </c>
      <c r="U81" s="468">
        <f t="shared" si="4"/>
        <v>0</v>
      </c>
      <c r="V81" s="468">
        <f t="shared" si="4"/>
        <v>0</v>
      </c>
      <c r="W81" s="469">
        <f t="shared" si="4"/>
        <v>0</v>
      </c>
    </row>
    <row r="82" spans="1:23" s="484" customFormat="1">
      <c r="A82" s="455"/>
      <c r="B82" s="470"/>
      <c r="C82" s="470"/>
      <c r="D82" s="470"/>
      <c r="E82" s="470"/>
      <c r="F82" s="470"/>
      <c r="G82" s="470"/>
      <c r="H82" s="470"/>
      <c r="I82" s="470"/>
      <c r="J82" s="470"/>
      <c r="K82" s="470"/>
      <c r="L82" s="470"/>
      <c r="M82" s="470"/>
      <c r="N82" s="470"/>
      <c r="O82" s="470"/>
      <c r="P82" s="470"/>
      <c r="Q82" s="470"/>
      <c r="R82" s="470"/>
      <c r="S82" s="470"/>
      <c r="T82" s="470"/>
      <c r="U82" s="470"/>
      <c r="V82" s="470"/>
      <c r="W82" s="470"/>
    </row>
    <row r="83" spans="1:23">
      <c r="A83" s="455"/>
      <c r="B83" s="470"/>
      <c r="C83" s="470"/>
      <c r="D83" s="470"/>
      <c r="E83" s="470"/>
      <c r="F83" s="470"/>
      <c r="G83" s="470"/>
      <c r="H83" s="470"/>
      <c r="I83" s="470"/>
      <c r="J83" s="470"/>
      <c r="K83" s="470"/>
      <c r="L83" s="470"/>
      <c r="M83" s="470"/>
      <c r="N83" s="470"/>
      <c r="O83" s="470"/>
      <c r="P83" s="470"/>
      <c r="Q83" s="470"/>
      <c r="R83" s="470"/>
    </row>
    <row r="84" spans="1:23">
      <c r="A84" s="1042" t="s">
        <v>15</v>
      </c>
      <c r="B84" s="1043"/>
      <c r="C84" s="1043"/>
      <c r="D84" s="1043"/>
      <c r="E84" s="1043"/>
      <c r="F84" s="1043"/>
      <c r="G84" s="1043"/>
      <c r="H84" s="1043"/>
      <c r="I84" s="1043"/>
      <c r="J84" s="1043"/>
      <c r="K84" s="1043"/>
      <c r="L84" s="1043"/>
      <c r="M84" s="1043"/>
      <c r="N84" s="1043"/>
      <c r="O84" s="1043"/>
      <c r="P84" s="1043"/>
      <c r="Q84" s="1043"/>
      <c r="R84" s="1043"/>
      <c r="S84" s="1043"/>
      <c r="T84" s="1043"/>
      <c r="U84" s="1043"/>
      <c r="V84" s="1043"/>
      <c r="W84" s="1044"/>
    </row>
    <row r="85" spans="1:23">
      <c r="A85" s="485" t="s">
        <v>200</v>
      </c>
      <c r="B85" s="1083" t="s">
        <v>20</v>
      </c>
      <c r="C85" s="1084"/>
      <c r="D85" s="1084"/>
      <c r="E85" s="1084"/>
      <c r="F85" s="1084"/>
      <c r="G85" s="1084"/>
      <c r="H85" s="1084"/>
      <c r="I85" s="1084"/>
      <c r="J85" s="1084"/>
      <c r="K85" s="1084"/>
      <c r="L85" s="1085"/>
      <c r="M85" s="1083" t="s">
        <v>5</v>
      </c>
      <c r="N85" s="1084"/>
      <c r="O85" s="1084"/>
      <c r="P85" s="1084"/>
      <c r="Q85" s="1084"/>
      <c r="R85" s="1084"/>
      <c r="S85" s="1084"/>
      <c r="T85" s="1084"/>
      <c r="U85" s="1084"/>
      <c r="V85" s="1084"/>
      <c r="W85" s="1085"/>
    </row>
    <row r="86" spans="1:23" s="447" customFormat="1" ht="14.25" customHeight="1">
      <c r="A86" s="1089" t="s">
        <v>202</v>
      </c>
      <c r="B86" s="1079">
        <v>2006</v>
      </c>
      <c r="C86" s="1079">
        <v>2007</v>
      </c>
      <c r="D86" s="1079">
        <v>2008</v>
      </c>
      <c r="E86" s="1079">
        <v>2009</v>
      </c>
      <c r="F86" s="1082">
        <v>2010</v>
      </c>
      <c r="G86" s="1081">
        <v>2011</v>
      </c>
      <c r="H86" s="1081">
        <v>2012</v>
      </c>
      <c r="I86" s="1038"/>
      <c r="J86" s="1079">
        <v>2013</v>
      </c>
      <c r="K86" s="1079">
        <v>2014</v>
      </c>
      <c r="L86" s="1079">
        <v>2015</v>
      </c>
      <c r="M86" s="1036" t="s">
        <v>203</v>
      </c>
      <c r="N86" s="1036" t="s">
        <v>204</v>
      </c>
      <c r="O86" s="1036" t="s">
        <v>205</v>
      </c>
      <c r="P86" s="1036" t="s">
        <v>206</v>
      </c>
      <c r="Q86" s="1036" t="s">
        <v>207</v>
      </c>
      <c r="R86" s="1038" t="s">
        <v>208</v>
      </c>
      <c r="S86" s="1038" t="s">
        <v>209</v>
      </c>
      <c r="T86" s="1038"/>
      <c r="U86" s="1036" t="s">
        <v>315</v>
      </c>
      <c r="V86" s="1036" t="s">
        <v>316</v>
      </c>
      <c r="W86" s="1036" t="s">
        <v>317</v>
      </c>
    </row>
    <row r="87" spans="1:23" s="447" customFormat="1">
      <c r="A87" s="1090"/>
      <c r="B87" s="1037"/>
      <c r="C87" s="1037"/>
      <c r="D87" s="1037"/>
      <c r="E87" s="1037"/>
      <c r="F87" s="1052"/>
      <c r="G87" s="1038"/>
      <c r="H87" s="486" t="s">
        <v>0</v>
      </c>
      <c r="I87" s="486" t="s">
        <v>8</v>
      </c>
      <c r="J87" s="1037"/>
      <c r="K87" s="1037"/>
      <c r="L87" s="1037"/>
      <c r="M87" s="1037"/>
      <c r="N87" s="1037"/>
      <c r="O87" s="1037"/>
      <c r="P87" s="1037"/>
      <c r="Q87" s="1037"/>
      <c r="R87" s="1038"/>
      <c r="S87" s="486" t="s">
        <v>0</v>
      </c>
      <c r="T87" s="486" t="s">
        <v>8</v>
      </c>
      <c r="U87" s="1037"/>
      <c r="V87" s="1037"/>
      <c r="W87" s="1037"/>
    </row>
    <row r="88" spans="1:23">
      <c r="A88" s="463" t="s">
        <v>210</v>
      </c>
      <c r="B88" s="465">
        <f t="shared" ref="B88:I89" si="5">SUM(B44,B65)</f>
        <v>0</v>
      </c>
      <c r="C88" s="465">
        <f t="shared" si="5"/>
        <v>0</v>
      </c>
      <c r="D88" s="465">
        <f t="shared" si="5"/>
        <v>0</v>
      </c>
      <c r="E88" s="465">
        <f t="shared" si="5"/>
        <v>0</v>
      </c>
      <c r="F88" s="465">
        <f t="shared" si="5"/>
        <v>0</v>
      </c>
      <c r="G88" s="465">
        <f t="shared" si="5"/>
        <v>0</v>
      </c>
      <c r="H88" s="465">
        <f t="shared" si="5"/>
        <v>0</v>
      </c>
      <c r="I88" s="465">
        <f t="shared" si="5"/>
        <v>0</v>
      </c>
      <c r="J88" s="465">
        <f t="shared" ref="J88:K88" si="6">SUM(J44,J65)</f>
        <v>0</v>
      </c>
      <c r="K88" s="465">
        <f t="shared" si="6"/>
        <v>0</v>
      </c>
      <c r="L88" s="465">
        <f t="shared" ref="L88:T88" si="7">SUM(L44,L65)</f>
        <v>0</v>
      </c>
      <c r="M88" s="465">
        <f t="shared" si="7"/>
        <v>0</v>
      </c>
      <c r="N88" s="465">
        <f t="shared" si="7"/>
        <v>0</v>
      </c>
      <c r="O88" s="465">
        <f t="shared" si="7"/>
        <v>0</v>
      </c>
      <c r="P88" s="465">
        <f t="shared" si="7"/>
        <v>0</v>
      </c>
      <c r="Q88" s="465">
        <f t="shared" si="7"/>
        <v>0</v>
      </c>
      <c r="R88" s="465">
        <f t="shared" si="7"/>
        <v>0</v>
      </c>
      <c r="S88" s="465">
        <f t="shared" si="7"/>
        <v>0</v>
      </c>
      <c r="T88" s="465">
        <f t="shared" si="7"/>
        <v>0</v>
      </c>
      <c r="U88" s="465">
        <f t="shared" ref="U88:W88" si="8">SUM(U44,U65)</f>
        <v>0</v>
      </c>
      <c r="V88" s="465">
        <f t="shared" si="8"/>
        <v>0</v>
      </c>
      <c r="W88" s="466">
        <f t="shared" si="8"/>
        <v>0</v>
      </c>
    </row>
    <row r="89" spans="1:23">
      <c r="A89" s="452" t="s">
        <v>150</v>
      </c>
      <c r="B89" s="468">
        <f t="shared" si="5"/>
        <v>0</v>
      </c>
      <c r="C89" s="468">
        <f t="shared" si="5"/>
        <v>0</v>
      </c>
      <c r="D89" s="468">
        <f t="shared" si="5"/>
        <v>0</v>
      </c>
      <c r="E89" s="468">
        <f t="shared" si="5"/>
        <v>0</v>
      </c>
      <c r="F89" s="468">
        <f t="shared" si="5"/>
        <v>0</v>
      </c>
      <c r="G89" s="468">
        <f t="shared" si="5"/>
        <v>0</v>
      </c>
      <c r="H89" s="468">
        <f t="shared" si="5"/>
        <v>0</v>
      </c>
      <c r="I89" s="468">
        <f t="shared" si="5"/>
        <v>0</v>
      </c>
      <c r="J89" s="468">
        <f t="shared" ref="J89:L89" si="9">SUM(J45,J66)</f>
        <v>0</v>
      </c>
      <c r="K89" s="468">
        <f t="shared" si="9"/>
        <v>0</v>
      </c>
      <c r="L89" s="468">
        <f t="shared" si="9"/>
        <v>0</v>
      </c>
      <c r="M89" s="468">
        <f t="shared" ref="M89:T89" si="10">SUM(M45,M66)</f>
        <v>0</v>
      </c>
      <c r="N89" s="468">
        <f t="shared" si="10"/>
        <v>0</v>
      </c>
      <c r="O89" s="468">
        <f t="shared" si="10"/>
        <v>0</v>
      </c>
      <c r="P89" s="468">
        <f t="shared" si="10"/>
        <v>0</v>
      </c>
      <c r="Q89" s="468">
        <f t="shared" si="10"/>
        <v>0</v>
      </c>
      <c r="R89" s="468">
        <f t="shared" si="10"/>
        <v>0</v>
      </c>
      <c r="S89" s="468">
        <f t="shared" si="10"/>
        <v>0</v>
      </c>
      <c r="T89" s="468">
        <f t="shared" si="10"/>
        <v>0</v>
      </c>
      <c r="U89" s="468">
        <f t="shared" ref="U89:W89" si="11">SUM(U45,U66)</f>
        <v>0</v>
      </c>
      <c r="V89" s="468">
        <f t="shared" si="11"/>
        <v>0</v>
      </c>
      <c r="W89" s="469">
        <f t="shared" si="11"/>
        <v>0</v>
      </c>
    </row>
    <row r="90" spans="1:23">
      <c r="A90" s="475"/>
      <c r="B90" s="470"/>
      <c r="C90" s="470"/>
      <c r="D90" s="470"/>
      <c r="E90" s="470"/>
      <c r="F90" s="470"/>
      <c r="G90" s="470"/>
      <c r="H90" s="470"/>
      <c r="I90" s="470"/>
      <c r="J90" s="470"/>
      <c r="K90" s="470"/>
      <c r="L90" s="470"/>
      <c r="M90" s="470"/>
      <c r="N90" s="470"/>
      <c r="O90" s="470"/>
      <c r="P90" s="470"/>
      <c r="Q90" s="470"/>
      <c r="R90" s="470"/>
    </row>
    <row r="91" spans="1:23">
      <c r="A91" s="1042" t="s">
        <v>15</v>
      </c>
      <c r="B91" s="1043"/>
      <c r="C91" s="1043"/>
      <c r="D91" s="1043"/>
      <c r="E91" s="1043"/>
      <c r="F91" s="1043"/>
      <c r="G91" s="1043"/>
      <c r="H91" s="1043"/>
      <c r="I91" s="1043"/>
      <c r="J91" s="1043"/>
      <c r="K91" s="1043"/>
      <c r="L91" s="1043"/>
      <c r="M91" s="1043"/>
      <c r="N91" s="1043"/>
      <c r="O91" s="1043"/>
      <c r="P91" s="1043"/>
      <c r="Q91" s="1043"/>
      <c r="R91" s="1043"/>
      <c r="S91" s="1043"/>
      <c r="T91" s="1043"/>
      <c r="U91" s="1043"/>
      <c r="V91" s="1043"/>
      <c r="W91" s="1044"/>
    </row>
    <row r="92" spans="1:23">
      <c r="A92" s="485" t="s">
        <v>200</v>
      </c>
      <c r="B92" s="1083" t="s">
        <v>201</v>
      </c>
      <c r="C92" s="1084"/>
      <c r="D92" s="1084"/>
      <c r="E92" s="1084"/>
      <c r="F92" s="1084"/>
      <c r="G92" s="1084"/>
      <c r="H92" s="1084"/>
      <c r="I92" s="1084"/>
      <c r="J92" s="1084"/>
      <c r="K92" s="1084"/>
      <c r="L92" s="1085"/>
      <c r="M92" s="1039" t="s">
        <v>11</v>
      </c>
      <c r="N92" s="1040"/>
      <c r="O92" s="1040"/>
      <c r="P92" s="1040"/>
      <c r="Q92" s="1040"/>
      <c r="R92" s="1040"/>
      <c r="S92" s="1040"/>
      <c r="T92" s="1040"/>
      <c r="U92" s="1040"/>
      <c r="V92" s="1040"/>
      <c r="W92" s="1041"/>
    </row>
    <row r="93" spans="1:23" s="447" customFormat="1">
      <c r="A93" s="1089" t="s">
        <v>202</v>
      </c>
      <c r="B93" s="1036" t="s">
        <v>203</v>
      </c>
      <c r="C93" s="1036" t="s">
        <v>204</v>
      </c>
      <c r="D93" s="1036" t="s">
        <v>205</v>
      </c>
      <c r="E93" s="1036" t="s">
        <v>206</v>
      </c>
      <c r="F93" s="1051" t="s">
        <v>207</v>
      </c>
      <c r="G93" s="1038" t="s">
        <v>208</v>
      </c>
      <c r="H93" s="1038" t="s">
        <v>209</v>
      </c>
      <c r="I93" s="1038"/>
      <c r="J93" s="1036" t="s">
        <v>315</v>
      </c>
      <c r="K93" s="1036" t="s">
        <v>316</v>
      </c>
      <c r="L93" s="1036" t="s">
        <v>317</v>
      </c>
      <c r="M93" s="1036" t="s">
        <v>203</v>
      </c>
      <c r="N93" s="1036" t="s">
        <v>204</v>
      </c>
      <c r="O93" s="1036" t="s">
        <v>205</v>
      </c>
      <c r="P93" s="1036" t="s">
        <v>206</v>
      </c>
      <c r="Q93" s="1036" t="s">
        <v>207</v>
      </c>
      <c r="R93" s="1038" t="s">
        <v>208</v>
      </c>
      <c r="S93" s="1038" t="s">
        <v>209</v>
      </c>
      <c r="T93" s="1038"/>
      <c r="U93" s="1036" t="s">
        <v>315</v>
      </c>
      <c r="V93" s="1036" t="s">
        <v>316</v>
      </c>
      <c r="W93" s="1036" t="s">
        <v>317</v>
      </c>
    </row>
    <row r="94" spans="1:23" s="447" customFormat="1">
      <c r="A94" s="1090"/>
      <c r="B94" s="1037"/>
      <c r="C94" s="1037"/>
      <c r="D94" s="1037"/>
      <c r="E94" s="1037"/>
      <c r="F94" s="1052"/>
      <c r="G94" s="1038"/>
      <c r="H94" s="486" t="s">
        <v>0</v>
      </c>
      <c r="I94" s="486" t="s">
        <v>8</v>
      </c>
      <c r="J94" s="1037"/>
      <c r="K94" s="1037"/>
      <c r="L94" s="1037"/>
      <c r="M94" s="1037"/>
      <c r="N94" s="1037"/>
      <c r="O94" s="1037"/>
      <c r="P94" s="1037"/>
      <c r="Q94" s="1037"/>
      <c r="R94" s="1038"/>
      <c r="S94" s="486" t="s">
        <v>0</v>
      </c>
      <c r="T94" s="486" t="s">
        <v>8</v>
      </c>
      <c r="U94" s="1037"/>
      <c r="V94" s="1037"/>
      <c r="W94" s="1037"/>
    </row>
    <row r="95" spans="1:23">
      <c r="A95" s="463" t="s">
        <v>210</v>
      </c>
      <c r="B95" s="465">
        <f t="shared" ref="B95:I96" si="12">SUM(B51,B72)</f>
        <v>0</v>
      </c>
      <c r="C95" s="465">
        <f t="shared" si="12"/>
        <v>0</v>
      </c>
      <c r="D95" s="465">
        <f t="shared" si="12"/>
        <v>0</v>
      </c>
      <c r="E95" s="465">
        <f t="shared" si="12"/>
        <v>0</v>
      </c>
      <c r="F95" s="465">
        <f t="shared" si="12"/>
        <v>0</v>
      </c>
      <c r="G95" s="465">
        <f t="shared" si="12"/>
        <v>0</v>
      </c>
      <c r="H95" s="465">
        <f t="shared" si="12"/>
        <v>0</v>
      </c>
      <c r="I95" s="465">
        <f t="shared" si="12"/>
        <v>0</v>
      </c>
      <c r="J95" s="465">
        <f t="shared" ref="J95:K95" si="13">SUM(J51,J72)</f>
        <v>0</v>
      </c>
      <c r="K95" s="465">
        <f t="shared" si="13"/>
        <v>0</v>
      </c>
      <c r="L95" s="465">
        <f t="shared" ref="L95:T95" si="14">SUM(L51,L72)</f>
        <v>0</v>
      </c>
      <c r="M95" s="465">
        <f t="shared" si="14"/>
        <v>0</v>
      </c>
      <c r="N95" s="465">
        <f t="shared" si="14"/>
        <v>0</v>
      </c>
      <c r="O95" s="465">
        <f t="shared" si="14"/>
        <v>0</v>
      </c>
      <c r="P95" s="465">
        <f t="shared" si="14"/>
        <v>0</v>
      </c>
      <c r="Q95" s="465">
        <f t="shared" si="14"/>
        <v>0</v>
      </c>
      <c r="R95" s="465">
        <f t="shared" si="14"/>
        <v>0</v>
      </c>
      <c r="S95" s="465">
        <f t="shared" si="14"/>
        <v>0</v>
      </c>
      <c r="T95" s="465">
        <f t="shared" si="14"/>
        <v>0</v>
      </c>
      <c r="U95" s="465">
        <f t="shared" ref="U95:W95" si="15">SUM(U51,U72)</f>
        <v>0</v>
      </c>
      <c r="V95" s="465">
        <f t="shared" si="15"/>
        <v>0</v>
      </c>
      <c r="W95" s="466">
        <f t="shared" si="15"/>
        <v>0</v>
      </c>
    </row>
    <row r="96" spans="1:23">
      <c r="A96" s="452" t="s">
        <v>150</v>
      </c>
      <c r="B96" s="468">
        <f t="shared" si="12"/>
        <v>0</v>
      </c>
      <c r="C96" s="468">
        <f t="shared" si="12"/>
        <v>0</v>
      </c>
      <c r="D96" s="468">
        <f t="shared" si="12"/>
        <v>0</v>
      </c>
      <c r="E96" s="468">
        <f t="shared" si="12"/>
        <v>0</v>
      </c>
      <c r="F96" s="468">
        <f t="shared" si="12"/>
        <v>0</v>
      </c>
      <c r="G96" s="468">
        <f t="shared" si="12"/>
        <v>0</v>
      </c>
      <c r="H96" s="468">
        <f t="shared" si="12"/>
        <v>0</v>
      </c>
      <c r="I96" s="468">
        <f t="shared" si="12"/>
        <v>0</v>
      </c>
      <c r="J96" s="468">
        <f t="shared" ref="J96:L96" si="16">SUM(J52,J73)</f>
        <v>0</v>
      </c>
      <c r="K96" s="468">
        <f t="shared" si="16"/>
        <v>0</v>
      </c>
      <c r="L96" s="468">
        <f t="shared" si="16"/>
        <v>0</v>
      </c>
      <c r="M96" s="468">
        <f t="shared" ref="M96:T96" si="17">SUM(M52,M73)</f>
        <v>0</v>
      </c>
      <c r="N96" s="468">
        <f t="shared" si="17"/>
        <v>0</v>
      </c>
      <c r="O96" s="468">
        <f t="shared" si="17"/>
        <v>0</v>
      </c>
      <c r="P96" s="468">
        <f t="shared" si="17"/>
        <v>0</v>
      </c>
      <c r="Q96" s="468">
        <f t="shared" si="17"/>
        <v>0</v>
      </c>
      <c r="R96" s="468">
        <f t="shared" si="17"/>
        <v>0</v>
      </c>
      <c r="S96" s="468">
        <f t="shared" si="17"/>
        <v>0</v>
      </c>
      <c r="T96" s="468">
        <f t="shared" si="17"/>
        <v>0</v>
      </c>
      <c r="U96" s="468">
        <f t="shared" ref="U96:W96" si="18">SUM(U52,U73)</f>
        <v>0</v>
      </c>
      <c r="V96" s="468">
        <f t="shared" si="18"/>
        <v>0</v>
      </c>
      <c r="W96" s="469">
        <f t="shared" si="18"/>
        <v>0</v>
      </c>
    </row>
    <row r="97" spans="1:23">
      <c r="A97" s="475"/>
      <c r="B97" s="470"/>
      <c r="C97" s="470"/>
      <c r="D97" s="470"/>
      <c r="E97" s="470"/>
      <c r="F97" s="470"/>
      <c r="G97" s="470"/>
      <c r="H97" s="470"/>
      <c r="I97" s="470"/>
      <c r="J97" s="470"/>
      <c r="K97" s="470"/>
      <c r="L97" s="470"/>
      <c r="M97" s="470"/>
      <c r="N97" s="470"/>
      <c r="O97" s="470"/>
      <c r="P97" s="470"/>
      <c r="Q97" s="470"/>
      <c r="R97" s="470"/>
    </row>
    <row r="98" spans="1:23">
      <c r="A98" s="1042" t="s">
        <v>15</v>
      </c>
      <c r="B98" s="1043"/>
      <c r="C98" s="1043"/>
      <c r="D98" s="1043"/>
      <c r="E98" s="1043"/>
      <c r="F98" s="1043"/>
      <c r="G98" s="1043"/>
      <c r="H98" s="1043"/>
      <c r="I98" s="1043"/>
      <c r="J98" s="1043"/>
      <c r="K98" s="1043"/>
      <c r="L98" s="1043"/>
      <c r="M98" s="1043"/>
      <c r="N98" s="1043"/>
      <c r="O98" s="1043"/>
      <c r="P98" s="1043"/>
      <c r="Q98" s="1043"/>
      <c r="R98" s="1043"/>
      <c r="S98" s="1043"/>
      <c r="T98" s="1043"/>
      <c r="U98" s="1043"/>
      <c r="V98" s="1043"/>
      <c r="W98" s="1044"/>
    </row>
    <row r="99" spans="1:23">
      <c r="A99" s="485" t="s">
        <v>200</v>
      </c>
      <c r="B99" s="1083" t="s">
        <v>12</v>
      </c>
      <c r="C99" s="1084"/>
      <c r="D99" s="1084"/>
      <c r="E99" s="1084"/>
      <c r="F99" s="1084"/>
      <c r="G99" s="1084"/>
      <c r="H99" s="1084"/>
      <c r="I99" s="1084"/>
      <c r="J99" s="1084"/>
      <c r="K99" s="1084"/>
      <c r="L99" s="1085"/>
      <c r="M99" s="1039" t="s">
        <v>13</v>
      </c>
      <c r="N99" s="1040"/>
      <c r="O99" s="1040"/>
      <c r="P99" s="1040"/>
      <c r="Q99" s="1040"/>
      <c r="R99" s="1040"/>
      <c r="S99" s="1040"/>
      <c r="T99" s="1040"/>
      <c r="U99" s="1040"/>
      <c r="V99" s="1040"/>
      <c r="W99" s="1041"/>
    </row>
    <row r="100" spans="1:23">
      <c r="A100" s="487" t="s">
        <v>202</v>
      </c>
      <c r="B100" s="1036" t="s">
        <v>203</v>
      </c>
      <c r="C100" s="1036" t="s">
        <v>204</v>
      </c>
      <c r="D100" s="1036" t="s">
        <v>205</v>
      </c>
      <c r="E100" s="1036" t="s">
        <v>206</v>
      </c>
      <c r="F100" s="1036" t="s">
        <v>207</v>
      </c>
      <c r="G100" s="1038" t="s">
        <v>208</v>
      </c>
      <c r="H100" s="1038" t="s">
        <v>209</v>
      </c>
      <c r="I100" s="1038"/>
      <c r="J100" s="1036" t="s">
        <v>315</v>
      </c>
      <c r="K100" s="1036" t="s">
        <v>316</v>
      </c>
      <c r="L100" s="1036" t="s">
        <v>317</v>
      </c>
      <c r="M100" s="1036" t="s">
        <v>203</v>
      </c>
      <c r="N100" s="1036" t="s">
        <v>204</v>
      </c>
      <c r="O100" s="1036" t="s">
        <v>205</v>
      </c>
      <c r="P100" s="1036" t="s">
        <v>206</v>
      </c>
      <c r="Q100" s="1036" t="s">
        <v>207</v>
      </c>
      <c r="R100" s="1038" t="s">
        <v>208</v>
      </c>
      <c r="S100" s="1038" t="s">
        <v>209</v>
      </c>
      <c r="T100" s="1038"/>
      <c r="U100" s="1036" t="s">
        <v>315</v>
      </c>
      <c r="V100" s="1036" t="s">
        <v>316</v>
      </c>
      <c r="W100" s="1036" t="s">
        <v>317</v>
      </c>
    </row>
    <row r="101" spans="1:23">
      <c r="A101" s="488"/>
      <c r="B101" s="1037"/>
      <c r="C101" s="1037"/>
      <c r="D101" s="1037"/>
      <c r="E101" s="1037"/>
      <c r="F101" s="1037"/>
      <c r="G101" s="1038"/>
      <c r="H101" s="486" t="s">
        <v>0</v>
      </c>
      <c r="I101" s="486" t="s">
        <v>8</v>
      </c>
      <c r="J101" s="1037"/>
      <c r="K101" s="1037"/>
      <c r="L101" s="1037"/>
      <c r="M101" s="1037"/>
      <c r="N101" s="1037"/>
      <c r="O101" s="1037"/>
      <c r="P101" s="1037"/>
      <c r="Q101" s="1037"/>
      <c r="R101" s="1038"/>
      <c r="S101" s="486" t="s">
        <v>0</v>
      </c>
      <c r="T101" s="486" t="s">
        <v>8</v>
      </c>
      <c r="U101" s="1037"/>
      <c r="V101" s="1037"/>
      <c r="W101" s="1037"/>
    </row>
    <row r="102" spans="1:23">
      <c r="A102" s="463" t="s">
        <v>210</v>
      </c>
      <c r="B102" s="465">
        <f t="shared" ref="B102:H102" si="19">SUM(B58,B80)</f>
        <v>0</v>
      </c>
      <c r="C102" s="465">
        <f t="shared" si="19"/>
        <v>0</v>
      </c>
      <c r="D102" s="465">
        <f t="shared" si="19"/>
        <v>0</v>
      </c>
      <c r="E102" s="465">
        <f t="shared" si="19"/>
        <v>0</v>
      </c>
      <c r="F102" s="465">
        <f t="shared" si="19"/>
        <v>0</v>
      </c>
      <c r="G102" s="465">
        <f t="shared" si="19"/>
        <v>0</v>
      </c>
      <c r="H102" s="465">
        <f t="shared" si="19"/>
        <v>0</v>
      </c>
      <c r="I102" s="465">
        <f>SUM(I58,I80)</f>
        <v>0</v>
      </c>
      <c r="J102" s="465">
        <f>SUM(J58,J80)</f>
        <v>0</v>
      </c>
      <c r="K102" s="465">
        <f>SUM(K58,K80)</f>
        <v>0</v>
      </c>
      <c r="L102" s="465">
        <f>SUM(L58,L80)</f>
        <v>0</v>
      </c>
      <c r="M102" s="465">
        <f>SUM(B88,M88,B95,M95,B102)</f>
        <v>0</v>
      </c>
      <c r="N102" s="465">
        <f t="shared" ref="N102:W102" si="20">SUM(C88,N88,C95,N95,C102)</f>
        <v>0</v>
      </c>
      <c r="O102" s="465">
        <f t="shared" si="20"/>
        <v>0</v>
      </c>
      <c r="P102" s="465">
        <f t="shared" si="20"/>
        <v>0</v>
      </c>
      <c r="Q102" s="465">
        <f t="shared" si="20"/>
        <v>0</v>
      </c>
      <c r="R102" s="465">
        <f t="shared" si="20"/>
        <v>0</v>
      </c>
      <c r="S102" s="465">
        <f t="shared" si="20"/>
        <v>0</v>
      </c>
      <c r="T102" s="465">
        <f t="shared" si="20"/>
        <v>0</v>
      </c>
      <c r="U102" s="465">
        <f t="shared" si="20"/>
        <v>0</v>
      </c>
      <c r="V102" s="465">
        <f t="shared" si="20"/>
        <v>0</v>
      </c>
      <c r="W102" s="466">
        <f t="shared" si="20"/>
        <v>0</v>
      </c>
    </row>
    <row r="103" spans="1:23">
      <c r="A103" s="452" t="s">
        <v>150</v>
      </c>
      <c r="B103" s="468">
        <f>SUM(B59,B81)</f>
        <v>0</v>
      </c>
      <c r="C103" s="468">
        <f t="shared" ref="C103:K103" si="21">SUM(C59,C81)</f>
        <v>0</v>
      </c>
      <c r="D103" s="468">
        <f t="shared" si="21"/>
        <v>0</v>
      </c>
      <c r="E103" s="468">
        <f t="shared" si="21"/>
        <v>0</v>
      </c>
      <c r="F103" s="468">
        <f t="shared" si="21"/>
        <v>0</v>
      </c>
      <c r="G103" s="468">
        <f t="shared" si="21"/>
        <v>0</v>
      </c>
      <c r="H103" s="468">
        <f t="shared" si="21"/>
        <v>0</v>
      </c>
      <c r="I103" s="468">
        <f t="shared" si="21"/>
        <v>0</v>
      </c>
      <c r="J103" s="468">
        <f t="shared" si="21"/>
        <v>0</v>
      </c>
      <c r="K103" s="468">
        <f t="shared" si="21"/>
        <v>0</v>
      </c>
      <c r="L103" s="468">
        <f>SUM(L59,L81)</f>
        <v>0</v>
      </c>
      <c r="M103" s="468">
        <f>SUM(B89,M89,B96,M96,B103)</f>
        <v>0</v>
      </c>
      <c r="N103" s="468">
        <f t="shared" ref="N103:W103" si="22">SUM(C89,N89,C96,N96,C103)</f>
        <v>0</v>
      </c>
      <c r="O103" s="468">
        <f t="shared" si="22"/>
        <v>0</v>
      </c>
      <c r="P103" s="468">
        <f t="shared" si="22"/>
        <v>0</v>
      </c>
      <c r="Q103" s="468">
        <f t="shared" si="22"/>
        <v>0</v>
      </c>
      <c r="R103" s="468">
        <f>SUM(G89,R89,G96,R96,G103)</f>
        <v>0</v>
      </c>
      <c r="S103" s="468">
        <f t="shared" si="22"/>
        <v>0</v>
      </c>
      <c r="T103" s="468">
        <f t="shared" si="22"/>
        <v>0</v>
      </c>
      <c r="U103" s="468">
        <f t="shared" si="22"/>
        <v>0</v>
      </c>
      <c r="V103" s="468">
        <f t="shared" si="22"/>
        <v>0</v>
      </c>
      <c r="W103" s="469">
        <f t="shared" si="22"/>
        <v>0</v>
      </c>
    </row>
    <row r="104" spans="1:23">
      <c r="A104" s="489" t="s">
        <v>17</v>
      </c>
      <c r="B104" s="470"/>
      <c r="C104" s="470"/>
      <c r="D104" s="470"/>
      <c r="E104" s="470"/>
      <c r="F104" s="470"/>
      <c r="G104" s="470"/>
      <c r="H104" s="470"/>
      <c r="I104" s="470"/>
      <c r="J104" s="470"/>
      <c r="K104" s="470"/>
      <c r="L104" s="470"/>
      <c r="M104" s="470"/>
      <c r="N104" s="470"/>
      <c r="O104" s="470"/>
      <c r="P104" s="470"/>
      <c r="Q104" s="470"/>
      <c r="R104" s="470"/>
    </row>
    <row r="105" spans="1:23">
      <c r="A105" s="489"/>
      <c r="B105" s="470"/>
      <c r="C105" s="470"/>
      <c r="D105" s="470"/>
      <c r="E105" s="470"/>
      <c r="F105" s="470"/>
      <c r="G105" s="470"/>
      <c r="H105" s="470"/>
      <c r="I105" s="470"/>
      <c r="J105" s="470"/>
      <c r="K105" s="470"/>
      <c r="L105" s="470"/>
      <c r="M105" s="470"/>
      <c r="N105" s="470"/>
      <c r="O105" s="470"/>
      <c r="P105" s="470"/>
      <c r="Q105" s="470"/>
      <c r="R105" s="470"/>
    </row>
    <row r="106" spans="1:23">
      <c r="A106" s="489"/>
      <c r="B106" s="470"/>
      <c r="C106" s="470"/>
      <c r="D106" s="470"/>
      <c r="E106" s="470"/>
      <c r="F106" s="470"/>
      <c r="G106" s="470"/>
      <c r="H106" s="470"/>
      <c r="I106" s="470"/>
      <c r="J106" s="470"/>
      <c r="K106" s="470"/>
      <c r="L106" s="470"/>
      <c r="M106" s="470"/>
      <c r="N106" s="470"/>
      <c r="O106" s="470"/>
      <c r="P106" s="470"/>
      <c r="Q106" s="470"/>
      <c r="R106" s="470"/>
    </row>
    <row r="107" spans="1:23" s="490" customFormat="1" ht="23.25" customHeight="1">
      <c r="A107" s="988" t="s">
        <v>333</v>
      </c>
      <c r="B107" s="1078"/>
      <c r="C107" s="1078"/>
      <c r="D107" s="1078"/>
      <c r="E107" s="1078"/>
      <c r="F107" s="1078"/>
      <c r="G107" s="1078"/>
      <c r="H107" s="1078"/>
      <c r="I107" s="1078"/>
      <c r="J107" s="1078"/>
      <c r="K107" s="1078"/>
      <c r="L107" s="1078"/>
      <c r="M107" s="1078"/>
      <c r="N107" s="1078"/>
      <c r="O107" s="1078"/>
      <c r="P107" s="1078"/>
      <c r="Q107" s="1078"/>
      <c r="R107" s="1078"/>
      <c r="S107" s="1078"/>
      <c r="T107" s="1078"/>
      <c r="U107" s="1078"/>
      <c r="V107" s="1078"/>
      <c r="W107" s="989"/>
    </row>
    <row r="108" spans="1:23" s="490" customFormat="1" ht="6.75" customHeight="1">
      <c r="A108" s="491"/>
      <c r="B108" s="492"/>
      <c r="C108" s="492"/>
      <c r="D108" s="492"/>
      <c r="E108" s="492"/>
      <c r="F108" s="492"/>
      <c r="G108" s="492"/>
      <c r="H108" s="492"/>
      <c r="I108" s="492"/>
      <c r="J108" s="492"/>
      <c r="K108" s="492"/>
      <c r="L108" s="492"/>
      <c r="M108" s="492"/>
      <c r="N108" s="492"/>
      <c r="O108" s="492"/>
      <c r="P108" s="492"/>
      <c r="Q108" s="492"/>
      <c r="R108" s="492"/>
      <c r="S108" s="492"/>
      <c r="T108" s="492"/>
      <c r="U108" s="492"/>
      <c r="V108" s="492"/>
      <c r="W108" s="492"/>
    </row>
    <row r="109" spans="1:23" s="490" customFormat="1">
      <c r="A109" s="975" t="s">
        <v>18</v>
      </c>
      <c r="B109" s="744" t="s">
        <v>19</v>
      </c>
      <c r="C109" s="744"/>
      <c r="D109" s="744"/>
      <c r="E109" s="744"/>
      <c r="F109" s="744"/>
      <c r="G109" s="744"/>
      <c r="H109" s="744"/>
      <c r="I109" s="744"/>
      <c r="J109" s="744"/>
      <c r="K109" s="744"/>
      <c r="L109" s="744"/>
      <c r="M109" s="744"/>
      <c r="N109" s="744"/>
      <c r="O109" s="744"/>
      <c r="P109" s="744"/>
      <c r="Q109" s="744"/>
      <c r="R109" s="744"/>
      <c r="S109" s="744"/>
      <c r="T109" s="744"/>
      <c r="U109" s="744"/>
      <c r="V109" s="744"/>
      <c r="W109" s="744"/>
    </row>
    <row r="110" spans="1:23" s="490" customFormat="1">
      <c r="A110" s="976"/>
      <c r="B110" s="744" t="s">
        <v>20</v>
      </c>
      <c r="C110" s="744"/>
      <c r="D110" s="744"/>
      <c r="E110" s="744"/>
      <c r="F110" s="744"/>
      <c r="G110" s="744"/>
      <c r="H110" s="744"/>
      <c r="I110" s="744"/>
      <c r="J110" s="744"/>
      <c r="K110" s="744"/>
      <c r="L110" s="744"/>
      <c r="M110" s="744" t="s">
        <v>21</v>
      </c>
      <c r="N110" s="744"/>
      <c r="O110" s="744"/>
      <c r="P110" s="744"/>
      <c r="Q110" s="744"/>
      <c r="R110" s="744"/>
      <c r="S110" s="744"/>
      <c r="T110" s="744"/>
      <c r="U110" s="744"/>
      <c r="V110" s="744"/>
      <c r="W110" s="744"/>
    </row>
    <row r="111" spans="1:23" s="490" customFormat="1">
      <c r="A111" s="976"/>
      <c r="B111" s="978">
        <v>2006</v>
      </c>
      <c r="C111" s="978">
        <v>2007</v>
      </c>
      <c r="D111" s="978">
        <v>2008</v>
      </c>
      <c r="E111" s="978">
        <v>2009</v>
      </c>
      <c r="F111" s="978">
        <v>2010</v>
      </c>
      <c r="G111" s="978">
        <v>2011</v>
      </c>
      <c r="H111" s="978">
        <v>2012</v>
      </c>
      <c r="I111" s="978"/>
      <c r="J111" s="978">
        <v>2013</v>
      </c>
      <c r="K111" s="978">
        <v>2014</v>
      </c>
      <c r="L111" s="978">
        <v>2015</v>
      </c>
      <c r="M111" s="978">
        <v>2006</v>
      </c>
      <c r="N111" s="978">
        <v>2007</v>
      </c>
      <c r="O111" s="978">
        <v>2008</v>
      </c>
      <c r="P111" s="978">
        <v>2009</v>
      </c>
      <c r="Q111" s="978">
        <v>2010</v>
      </c>
      <c r="R111" s="978">
        <v>2011</v>
      </c>
      <c r="S111" s="978">
        <v>2012</v>
      </c>
      <c r="T111" s="978"/>
      <c r="U111" s="978">
        <v>2013</v>
      </c>
      <c r="V111" s="978">
        <v>2014</v>
      </c>
      <c r="W111" s="978">
        <v>2015</v>
      </c>
    </row>
    <row r="112" spans="1:23" s="490" customFormat="1">
      <c r="A112" s="977"/>
      <c r="B112" s="978"/>
      <c r="C112" s="978"/>
      <c r="D112" s="978"/>
      <c r="E112" s="978"/>
      <c r="F112" s="978"/>
      <c r="G112" s="978"/>
      <c r="H112" s="493" t="s">
        <v>0</v>
      </c>
      <c r="I112" s="493" t="s">
        <v>8</v>
      </c>
      <c r="J112" s="978"/>
      <c r="K112" s="978"/>
      <c r="L112" s="978"/>
      <c r="M112" s="978"/>
      <c r="N112" s="978"/>
      <c r="O112" s="978"/>
      <c r="P112" s="978"/>
      <c r="Q112" s="978"/>
      <c r="R112" s="978"/>
      <c r="S112" s="493">
        <f>+$A$1</f>
        <v>0</v>
      </c>
      <c r="T112" s="493" t="s">
        <v>8</v>
      </c>
      <c r="U112" s="978"/>
      <c r="V112" s="978"/>
      <c r="W112" s="978"/>
    </row>
    <row r="113" spans="1:26" s="490" customFormat="1">
      <c r="A113" s="391" t="s">
        <v>356</v>
      </c>
      <c r="B113" s="473"/>
      <c r="C113" s="473"/>
      <c r="D113" s="473"/>
      <c r="E113" s="473"/>
      <c r="F113" s="473"/>
      <c r="G113" s="473"/>
      <c r="H113" s="473"/>
      <c r="I113" s="473"/>
      <c r="J113" s="473"/>
      <c r="K113" s="473"/>
      <c r="L113" s="473"/>
      <c r="M113" s="473"/>
      <c r="N113" s="473"/>
      <c r="O113" s="473"/>
      <c r="P113" s="473"/>
      <c r="Q113" s="473"/>
      <c r="R113" s="473"/>
      <c r="S113" s="473"/>
      <c r="T113" s="473"/>
      <c r="U113" s="473"/>
      <c r="V113" s="473"/>
      <c r="W113" s="474"/>
    </row>
    <row r="114" spans="1:26" s="490" customFormat="1">
      <c r="A114" s="397" t="s">
        <v>357</v>
      </c>
      <c r="B114" s="494"/>
      <c r="C114" s="494"/>
      <c r="D114" s="494"/>
      <c r="E114" s="494"/>
      <c r="F114" s="494"/>
      <c r="G114" s="494"/>
      <c r="H114" s="494"/>
      <c r="I114" s="494"/>
      <c r="J114" s="494"/>
      <c r="K114" s="494"/>
      <c r="L114" s="494"/>
      <c r="M114" s="494"/>
      <c r="N114" s="494"/>
      <c r="O114" s="494"/>
      <c r="P114" s="494"/>
      <c r="Q114" s="436"/>
      <c r="R114" s="436"/>
      <c r="S114" s="436"/>
      <c r="T114" s="436"/>
      <c r="U114" s="494"/>
      <c r="V114" s="494"/>
      <c r="W114" s="495"/>
    </row>
    <row r="115" spans="1:26" s="490" customFormat="1">
      <c r="A115" s="397" t="s">
        <v>358</v>
      </c>
      <c r="B115" s="494"/>
      <c r="C115" s="494"/>
      <c r="D115" s="494"/>
      <c r="E115" s="494"/>
      <c r="F115" s="494"/>
      <c r="G115" s="494"/>
      <c r="H115" s="494"/>
      <c r="I115" s="494"/>
      <c r="J115" s="494"/>
      <c r="K115" s="494"/>
      <c r="L115" s="494"/>
      <c r="M115" s="494"/>
      <c r="N115" s="494"/>
      <c r="O115" s="494"/>
      <c r="P115" s="494"/>
      <c r="Q115" s="494"/>
      <c r="R115" s="494"/>
      <c r="S115" s="494"/>
      <c r="T115" s="494"/>
      <c r="U115" s="494"/>
      <c r="V115" s="494"/>
      <c r="W115" s="495"/>
    </row>
    <row r="116" spans="1:26" s="490" customFormat="1">
      <c r="A116" s="397" t="s">
        <v>359</v>
      </c>
      <c r="B116" s="494"/>
      <c r="C116" s="494"/>
      <c r="D116" s="494"/>
      <c r="E116" s="494"/>
      <c r="F116" s="494"/>
      <c r="G116" s="494"/>
      <c r="H116" s="494"/>
      <c r="I116" s="494"/>
      <c r="J116" s="494"/>
      <c r="K116" s="494"/>
      <c r="L116" s="494"/>
      <c r="M116" s="494"/>
      <c r="N116" s="494"/>
      <c r="O116" s="494"/>
      <c r="P116" s="494"/>
      <c r="Q116" s="494"/>
      <c r="R116" s="494"/>
      <c r="S116" s="494"/>
      <c r="T116" s="494"/>
      <c r="U116" s="494"/>
      <c r="V116" s="494"/>
      <c r="W116" s="495"/>
    </row>
    <row r="117" spans="1:26" s="490" customFormat="1">
      <c r="A117" s="397" t="s">
        <v>360</v>
      </c>
      <c r="B117" s="494"/>
      <c r="C117" s="494"/>
      <c r="D117" s="494"/>
      <c r="E117" s="494"/>
      <c r="F117" s="494"/>
      <c r="G117" s="494"/>
      <c r="H117" s="494"/>
      <c r="I117" s="494"/>
      <c r="J117" s="494"/>
      <c r="K117" s="494"/>
      <c r="L117" s="494"/>
      <c r="M117" s="494"/>
      <c r="N117" s="494"/>
      <c r="O117" s="494"/>
      <c r="P117" s="494"/>
      <c r="Q117" s="494"/>
      <c r="R117" s="494"/>
      <c r="S117" s="494"/>
      <c r="T117" s="494"/>
      <c r="U117" s="494"/>
      <c r="V117" s="494"/>
      <c r="W117" s="495"/>
    </row>
    <row r="118" spans="1:26" s="490" customFormat="1">
      <c r="A118" s="397" t="s">
        <v>361</v>
      </c>
      <c r="B118" s="494"/>
      <c r="C118" s="494"/>
      <c r="D118" s="494"/>
      <c r="E118" s="494"/>
      <c r="F118" s="494"/>
      <c r="G118" s="494"/>
      <c r="H118" s="494"/>
      <c r="I118" s="494"/>
      <c r="J118" s="494"/>
      <c r="K118" s="494"/>
      <c r="L118" s="494"/>
      <c r="M118" s="494"/>
      <c r="N118" s="494"/>
      <c r="O118" s="494"/>
      <c r="P118" s="494"/>
      <c r="Q118" s="494"/>
      <c r="R118" s="494"/>
      <c r="S118" s="494"/>
      <c r="T118" s="494"/>
      <c r="U118" s="494"/>
      <c r="V118" s="494"/>
      <c r="W118" s="495"/>
    </row>
    <row r="119" spans="1:26" s="490" customFormat="1">
      <c r="A119" s="648" t="s">
        <v>362</v>
      </c>
      <c r="B119" s="477"/>
      <c r="C119" s="477"/>
      <c r="D119" s="477"/>
      <c r="E119" s="477"/>
      <c r="F119" s="477"/>
      <c r="G119" s="477"/>
      <c r="H119" s="477"/>
      <c r="I119" s="477"/>
      <c r="J119" s="477"/>
      <c r="K119" s="477"/>
      <c r="L119" s="477"/>
      <c r="M119" s="477"/>
      <c r="N119" s="477"/>
      <c r="O119" s="477"/>
      <c r="P119" s="477"/>
      <c r="Q119" s="477"/>
      <c r="R119" s="477"/>
      <c r="S119" s="477"/>
      <c r="T119" s="477"/>
      <c r="U119" s="477"/>
      <c r="V119" s="477"/>
      <c r="W119" s="478"/>
    </row>
    <row r="120" spans="1:26" s="490" customFormat="1">
      <c r="A120" s="648" t="s">
        <v>363</v>
      </c>
      <c r="B120" s="477"/>
      <c r="C120" s="477"/>
      <c r="D120" s="477"/>
      <c r="E120" s="477"/>
      <c r="F120" s="477"/>
      <c r="G120" s="477"/>
      <c r="H120" s="477"/>
      <c r="I120" s="477"/>
      <c r="J120" s="477"/>
      <c r="K120" s="477"/>
      <c r="L120" s="477"/>
      <c r="M120" s="477"/>
      <c r="N120" s="477"/>
      <c r="O120" s="477"/>
      <c r="P120" s="477"/>
      <c r="Q120" s="477"/>
      <c r="R120" s="477"/>
      <c r="S120" s="477"/>
      <c r="T120" s="477"/>
      <c r="U120" s="477"/>
      <c r="V120" s="477"/>
      <c r="W120" s="478"/>
    </row>
    <row r="121" spans="1:26" s="490" customFormat="1">
      <c r="A121" s="496" t="s">
        <v>13</v>
      </c>
      <c r="B121" s="468">
        <f t="shared" ref="B121:W121" si="23">SUM(B113:B120)</f>
        <v>0</v>
      </c>
      <c r="C121" s="468">
        <f t="shared" si="23"/>
        <v>0</v>
      </c>
      <c r="D121" s="468">
        <f t="shared" si="23"/>
        <v>0</v>
      </c>
      <c r="E121" s="468">
        <f t="shared" si="23"/>
        <v>0</v>
      </c>
      <c r="F121" s="468">
        <f t="shared" si="23"/>
        <v>0</v>
      </c>
      <c r="G121" s="468">
        <f t="shared" si="23"/>
        <v>0</v>
      </c>
      <c r="H121" s="468">
        <f t="shared" si="23"/>
        <v>0</v>
      </c>
      <c r="I121" s="468">
        <f t="shared" si="23"/>
        <v>0</v>
      </c>
      <c r="J121" s="468">
        <f t="shared" si="23"/>
        <v>0</v>
      </c>
      <c r="K121" s="468">
        <f t="shared" si="23"/>
        <v>0</v>
      </c>
      <c r="L121" s="468">
        <f t="shared" si="23"/>
        <v>0</v>
      </c>
      <c r="M121" s="468">
        <f t="shared" si="23"/>
        <v>0</v>
      </c>
      <c r="N121" s="468">
        <f t="shared" si="23"/>
        <v>0</v>
      </c>
      <c r="O121" s="468">
        <f t="shared" si="23"/>
        <v>0</v>
      </c>
      <c r="P121" s="468">
        <f t="shared" si="23"/>
        <v>0</v>
      </c>
      <c r="Q121" s="468">
        <f t="shared" si="23"/>
        <v>0</v>
      </c>
      <c r="R121" s="468">
        <f t="shared" si="23"/>
        <v>0</v>
      </c>
      <c r="S121" s="468">
        <f t="shared" si="23"/>
        <v>0</v>
      </c>
      <c r="T121" s="468">
        <f t="shared" si="23"/>
        <v>0</v>
      </c>
      <c r="U121" s="468">
        <f t="shared" si="23"/>
        <v>0</v>
      </c>
      <c r="V121" s="468">
        <f t="shared" si="23"/>
        <v>0</v>
      </c>
      <c r="W121" s="468">
        <f t="shared" si="23"/>
        <v>0</v>
      </c>
    </row>
    <row r="122" spans="1:26" s="490" customFormat="1">
      <c r="A122" s="497" t="s">
        <v>17</v>
      </c>
      <c r="B122" s="497"/>
      <c r="C122" s="497"/>
      <c r="D122" s="497"/>
      <c r="E122" s="497"/>
      <c r="F122" s="497"/>
      <c r="G122" s="497"/>
      <c r="H122" s="497"/>
      <c r="I122" s="497"/>
      <c r="J122" s="497"/>
      <c r="K122" s="497"/>
      <c r="L122" s="497"/>
      <c r="M122" s="497"/>
      <c r="N122" s="497"/>
      <c r="O122" s="497"/>
      <c r="P122" s="497"/>
      <c r="Q122" s="497"/>
      <c r="R122" s="497"/>
      <c r="S122" s="497"/>
      <c r="T122" s="497"/>
      <c r="U122" s="497"/>
      <c r="V122" s="497"/>
      <c r="W122" s="497"/>
      <c r="X122" s="498"/>
      <c r="Y122" s="498"/>
      <c r="Z122" s="498"/>
    </row>
    <row r="123" spans="1:26" s="490" customFormat="1" ht="14.25"/>
    <row r="124" spans="1:26" s="490" customFormat="1">
      <c r="A124" s="975" t="s">
        <v>18</v>
      </c>
      <c r="B124" s="744" t="s">
        <v>19</v>
      </c>
      <c r="C124" s="744"/>
      <c r="D124" s="744"/>
      <c r="E124" s="744"/>
      <c r="F124" s="744"/>
      <c r="G124" s="744"/>
      <c r="H124" s="744"/>
      <c r="I124" s="744"/>
      <c r="J124" s="744"/>
      <c r="K124" s="744"/>
      <c r="L124" s="744"/>
    </row>
    <row r="125" spans="1:26" s="490" customFormat="1">
      <c r="A125" s="976"/>
      <c r="B125" s="744" t="s">
        <v>22</v>
      </c>
      <c r="C125" s="744"/>
      <c r="D125" s="744"/>
      <c r="E125" s="744"/>
      <c r="F125" s="744"/>
      <c r="G125" s="744"/>
      <c r="H125" s="744"/>
      <c r="I125" s="744"/>
      <c r="J125" s="744"/>
      <c r="K125" s="744"/>
      <c r="L125" s="744"/>
    </row>
    <row r="126" spans="1:26" s="490" customFormat="1">
      <c r="A126" s="976"/>
      <c r="B126" s="978">
        <v>2006</v>
      </c>
      <c r="C126" s="978">
        <v>2007</v>
      </c>
      <c r="D126" s="978">
        <v>2008</v>
      </c>
      <c r="E126" s="978">
        <v>2009</v>
      </c>
      <c r="F126" s="978">
        <v>2010</v>
      </c>
      <c r="G126" s="978">
        <v>2011</v>
      </c>
      <c r="H126" s="988">
        <v>2012</v>
      </c>
      <c r="I126" s="989"/>
      <c r="J126" s="978">
        <v>2013</v>
      </c>
      <c r="K126" s="978">
        <v>2014</v>
      </c>
      <c r="L126" s="978">
        <v>2015</v>
      </c>
    </row>
    <row r="127" spans="1:26" s="490" customFormat="1">
      <c r="A127" s="977"/>
      <c r="B127" s="978"/>
      <c r="C127" s="978"/>
      <c r="D127" s="978"/>
      <c r="E127" s="978"/>
      <c r="F127" s="978"/>
      <c r="G127" s="978"/>
      <c r="H127" s="493" t="s">
        <v>0</v>
      </c>
      <c r="I127" s="493" t="s">
        <v>8</v>
      </c>
      <c r="J127" s="978"/>
      <c r="K127" s="978"/>
      <c r="L127" s="978"/>
    </row>
    <row r="128" spans="1:26" s="490" customFormat="1">
      <c r="A128" s="391" t="s">
        <v>356</v>
      </c>
      <c r="B128" s="473"/>
      <c r="C128" s="473"/>
      <c r="D128" s="473"/>
      <c r="E128" s="473"/>
      <c r="F128" s="473"/>
      <c r="G128" s="473"/>
      <c r="H128" s="473"/>
      <c r="I128" s="473"/>
      <c r="J128" s="473"/>
      <c r="K128" s="473"/>
      <c r="L128" s="474"/>
    </row>
    <row r="129" spans="1:25" s="490" customFormat="1">
      <c r="A129" s="397" t="s">
        <v>357</v>
      </c>
      <c r="B129" s="494"/>
      <c r="C129" s="494"/>
      <c r="D129" s="494"/>
      <c r="E129" s="494"/>
      <c r="F129" s="494"/>
      <c r="G129" s="494"/>
      <c r="H129" s="494"/>
      <c r="I129" s="494"/>
      <c r="J129" s="494"/>
      <c r="K129" s="494"/>
      <c r="L129" s="495"/>
    </row>
    <row r="130" spans="1:25" s="490" customFormat="1">
      <c r="A130" s="397" t="s">
        <v>358</v>
      </c>
      <c r="B130" s="494"/>
      <c r="C130" s="494"/>
      <c r="D130" s="494"/>
      <c r="E130" s="494"/>
      <c r="F130" s="494"/>
      <c r="G130" s="494"/>
      <c r="H130" s="494"/>
      <c r="I130" s="494"/>
      <c r="J130" s="494"/>
      <c r="K130" s="494"/>
      <c r="L130" s="495"/>
    </row>
    <row r="131" spans="1:25" s="490" customFormat="1">
      <c r="A131" s="397" t="s">
        <v>359</v>
      </c>
      <c r="B131" s="494"/>
      <c r="C131" s="494"/>
      <c r="D131" s="494"/>
      <c r="E131" s="494"/>
      <c r="F131" s="494"/>
      <c r="G131" s="494"/>
      <c r="H131" s="494"/>
      <c r="I131" s="494"/>
      <c r="J131" s="494"/>
      <c r="K131" s="494"/>
      <c r="L131" s="495"/>
    </row>
    <row r="132" spans="1:25" s="490" customFormat="1">
      <c r="A132" s="397" t="s">
        <v>408</v>
      </c>
      <c r="B132" s="494"/>
      <c r="C132" s="494"/>
      <c r="D132" s="494"/>
      <c r="E132" s="494"/>
      <c r="F132" s="494"/>
      <c r="G132" s="494"/>
      <c r="H132" s="494"/>
      <c r="I132" s="494"/>
      <c r="J132" s="494"/>
      <c r="K132" s="494"/>
      <c r="L132" s="495"/>
    </row>
    <row r="133" spans="1:25" s="490" customFormat="1">
      <c r="A133" s="397" t="s">
        <v>361</v>
      </c>
      <c r="B133" s="494"/>
      <c r="C133" s="494"/>
      <c r="D133" s="494"/>
      <c r="E133" s="494"/>
      <c r="F133" s="494"/>
      <c r="G133" s="494"/>
      <c r="H133" s="494"/>
      <c r="I133" s="494"/>
      <c r="J133" s="494"/>
      <c r="K133" s="494"/>
      <c r="L133" s="495"/>
    </row>
    <row r="134" spans="1:25" s="490" customFormat="1">
      <c r="A134" s="648" t="s">
        <v>362</v>
      </c>
      <c r="B134" s="477"/>
      <c r="C134" s="477"/>
      <c r="D134" s="477"/>
      <c r="E134" s="477"/>
      <c r="F134" s="477"/>
      <c r="G134" s="477"/>
      <c r="H134" s="477"/>
      <c r="I134" s="477"/>
      <c r="J134" s="477"/>
      <c r="K134" s="477"/>
      <c r="L134" s="478"/>
    </row>
    <row r="135" spans="1:25" s="490" customFormat="1">
      <c r="A135" s="648" t="s">
        <v>363</v>
      </c>
      <c r="B135" s="477"/>
      <c r="C135" s="477"/>
      <c r="D135" s="477"/>
      <c r="E135" s="477"/>
      <c r="F135" s="477"/>
      <c r="G135" s="477"/>
      <c r="H135" s="477"/>
      <c r="I135" s="477"/>
      <c r="J135" s="477"/>
      <c r="K135" s="477"/>
      <c r="L135" s="478"/>
    </row>
    <row r="136" spans="1:25" s="490" customFormat="1">
      <c r="A136" s="496" t="s">
        <v>13</v>
      </c>
      <c r="B136" s="468">
        <f t="shared" ref="B136:L136" si="24">SUM(B128:B135)</f>
        <v>0</v>
      </c>
      <c r="C136" s="468">
        <f t="shared" si="24"/>
        <v>0</v>
      </c>
      <c r="D136" s="468">
        <f t="shared" si="24"/>
        <v>0</v>
      </c>
      <c r="E136" s="468">
        <f t="shared" si="24"/>
        <v>0</v>
      </c>
      <c r="F136" s="468">
        <f t="shared" si="24"/>
        <v>0</v>
      </c>
      <c r="G136" s="468">
        <f t="shared" si="24"/>
        <v>0</v>
      </c>
      <c r="H136" s="468">
        <f t="shared" si="24"/>
        <v>0</v>
      </c>
      <c r="I136" s="468">
        <f t="shared" si="24"/>
        <v>0</v>
      </c>
      <c r="J136" s="468">
        <f t="shared" si="24"/>
        <v>0</v>
      </c>
      <c r="K136" s="468">
        <f t="shared" si="24"/>
        <v>0</v>
      </c>
      <c r="L136" s="468">
        <f t="shared" si="24"/>
        <v>0</v>
      </c>
    </row>
    <row r="137" spans="1:25" s="490" customFormat="1">
      <c r="A137" s="1080" t="s">
        <v>17</v>
      </c>
      <c r="B137" s="1080"/>
      <c r="C137" s="1080"/>
      <c r="D137" s="1080"/>
      <c r="E137" s="1080"/>
      <c r="F137" s="1080"/>
      <c r="G137" s="1080"/>
      <c r="H137" s="1080"/>
      <c r="I137" s="1080"/>
      <c r="J137" s="1080"/>
      <c r="K137" s="1080"/>
      <c r="L137" s="1080"/>
      <c r="M137" s="1080"/>
      <c r="N137" s="1080"/>
      <c r="O137" s="1080"/>
      <c r="P137" s="1080"/>
      <c r="Q137" s="1080"/>
      <c r="R137" s="1080"/>
      <c r="S137" s="1080"/>
      <c r="T137" s="1080"/>
      <c r="U137" s="1080"/>
      <c r="V137" s="1080"/>
      <c r="W137" s="1080"/>
      <c r="X137" s="498"/>
      <c r="Y137" s="498"/>
    </row>
    <row r="138" spans="1:25" s="490" customFormat="1">
      <c r="A138" s="499"/>
      <c r="B138" s="499"/>
      <c r="C138" s="499"/>
      <c r="D138" s="499"/>
      <c r="E138" s="499"/>
      <c r="F138" s="499"/>
      <c r="G138" s="499"/>
      <c r="H138" s="499"/>
      <c r="I138" s="499"/>
      <c r="J138" s="499"/>
      <c r="K138" s="499"/>
      <c r="L138" s="499"/>
      <c r="M138" s="499"/>
      <c r="N138" s="499"/>
      <c r="O138" s="499"/>
      <c r="P138" s="499"/>
      <c r="Q138" s="499"/>
      <c r="R138" s="499"/>
      <c r="S138" s="499"/>
      <c r="T138" s="499"/>
      <c r="U138" s="499"/>
      <c r="V138" s="499"/>
      <c r="W138" s="499"/>
      <c r="X138" s="498"/>
      <c r="Y138" s="498"/>
    </row>
    <row r="139" spans="1:25" s="490" customFormat="1">
      <c r="A139" s="972" t="s">
        <v>35</v>
      </c>
      <c r="B139" s="973"/>
      <c r="C139" s="973"/>
      <c r="D139" s="973"/>
      <c r="E139" s="973"/>
      <c r="F139" s="973"/>
      <c r="G139" s="973"/>
      <c r="H139" s="973"/>
      <c r="I139" s="973"/>
      <c r="J139" s="973"/>
      <c r="K139" s="973"/>
      <c r="L139" s="973"/>
      <c r="M139" s="973"/>
      <c r="N139" s="973"/>
      <c r="O139" s="973"/>
      <c r="P139" s="973"/>
      <c r="Q139" s="973"/>
      <c r="R139" s="973"/>
      <c r="S139" s="973"/>
      <c r="T139" s="973"/>
      <c r="U139" s="973"/>
      <c r="V139" s="973"/>
      <c r="W139" s="973"/>
      <c r="X139" s="973"/>
      <c r="Y139" s="974"/>
    </row>
    <row r="140" spans="1:25" s="490" customFormat="1">
      <c r="A140" s="500"/>
      <c r="B140" s="961">
        <v>2006</v>
      </c>
      <c r="C140" s="962"/>
      <c r="D140" s="962"/>
      <c r="E140" s="961">
        <v>2007</v>
      </c>
      <c r="F140" s="962"/>
      <c r="G140" s="962"/>
      <c r="H140" s="963">
        <v>2008</v>
      </c>
      <c r="I140" s="964"/>
      <c r="J140" s="965"/>
      <c r="K140" s="961">
        <v>2009</v>
      </c>
      <c r="L140" s="962"/>
      <c r="M140" s="962"/>
      <c r="N140" s="961">
        <v>2010</v>
      </c>
      <c r="O140" s="962"/>
      <c r="P140" s="962"/>
      <c r="Q140" s="961">
        <v>2011</v>
      </c>
      <c r="R140" s="962"/>
      <c r="S140" s="962"/>
      <c r="T140" s="969">
        <v>2012</v>
      </c>
      <c r="U140" s="970"/>
      <c r="V140" s="970"/>
      <c r="W140" s="970"/>
      <c r="X140" s="970"/>
      <c r="Y140" s="971"/>
    </row>
    <row r="141" spans="1:25" s="490" customFormat="1">
      <c r="A141" s="500"/>
      <c r="B141" s="962"/>
      <c r="C141" s="962"/>
      <c r="D141" s="962"/>
      <c r="E141" s="962"/>
      <c r="F141" s="962"/>
      <c r="G141" s="962"/>
      <c r="H141" s="966"/>
      <c r="I141" s="967"/>
      <c r="J141" s="968"/>
      <c r="K141" s="962"/>
      <c r="L141" s="962"/>
      <c r="M141" s="962"/>
      <c r="N141" s="962"/>
      <c r="O141" s="962"/>
      <c r="P141" s="962"/>
      <c r="Q141" s="962"/>
      <c r="R141" s="962"/>
      <c r="S141" s="962"/>
      <c r="T141" s="969" t="s">
        <v>0</v>
      </c>
      <c r="U141" s="970"/>
      <c r="V141" s="971"/>
      <c r="W141" s="961" t="s">
        <v>8</v>
      </c>
      <c r="X141" s="961"/>
      <c r="Y141" s="961"/>
    </row>
    <row r="142" spans="1:25" s="490" customFormat="1">
      <c r="A142" s="500"/>
      <c r="B142" s="501" t="s">
        <v>36</v>
      </c>
      <c r="C142" s="501" t="s">
        <v>37</v>
      </c>
      <c r="D142" s="501" t="s">
        <v>38</v>
      </c>
      <c r="E142" s="501" t="s">
        <v>36</v>
      </c>
      <c r="F142" s="501" t="s">
        <v>37</v>
      </c>
      <c r="G142" s="501" t="s">
        <v>38</v>
      </c>
      <c r="H142" s="501" t="s">
        <v>36</v>
      </c>
      <c r="I142" s="501" t="s">
        <v>37</v>
      </c>
      <c r="J142" s="501" t="s">
        <v>38</v>
      </c>
      <c r="K142" s="501" t="s">
        <v>36</v>
      </c>
      <c r="L142" s="501" t="s">
        <v>37</v>
      </c>
      <c r="M142" s="501" t="s">
        <v>38</v>
      </c>
      <c r="N142" s="501" t="s">
        <v>36</v>
      </c>
      <c r="O142" s="501" t="s">
        <v>37</v>
      </c>
      <c r="P142" s="501" t="s">
        <v>38</v>
      </c>
      <c r="Q142" s="501" t="s">
        <v>36</v>
      </c>
      <c r="R142" s="501" t="s">
        <v>37</v>
      </c>
      <c r="S142" s="501" t="s">
        <v>38</v>
      </c>
      <c r="T142" s="501" t="s">
        <v>36</v>
      </c>
      <c r="U142" s="501" t="s">
        <v>37</v>
      </c>
      <c r="V142" s="501" t="s">
        <v>38</v>
      </c>
      <c r="W142" s="501" t="s">
        <v>36</v>
      </c>
      <c r="X142" s="501" t="s">
        <v>37</v>
      </c>
      <c r="Y142" s="501" t="s">
        <v>38</v>
      </c>
    </row>
    <row r="143" spans="1:25" s="490" customFormat="1">
      <c r="A143" s="391" t="s">
        <v>39</v>
      </c>
      <c r="B143" s="502"/>
      <c r="C143" s="502"/>
      <c r="D143" s="503">
        <f>SUM(B143:C143)</f>
        <v>0</v>
      </c>
      <c r="E143" s="502"/>
      <c r="F143" s="502"/>
      <c r="G143" s="503">
        <f>SUM(E143:F143)</f>
        <v>0</v>
      </c>
      <c r="H143" s="502"/>
      <c r="I143" s="502"/>
      <c r="J143" s="503">
        <f>SUM(H143:I143)</f>
        <v>0</v>
      </c>
      <c r="K143" s="502"/>
      <c r="L143" s="502"/>
      <c r="M143" s="503">
        <f>SUM(K143:L143)</f>
        <v>0</v>
      </c>
      <c r="N143" s="502"/>
      <c r="O143" s="502"/>
      <c r="P143" s="503">
        <f>SUM(N143:O143)</f>
        <v>0</v>
      </c>
      <c r="Q143" s="502"/>
      <c r="R143" s="502"/>
      <c r="S143" s="503">
        <f>SUM(Q143:R143)</f>
        <v>0</v>
      </c>
      <c r="T143" s="504"/>
      <c r="U143" s="504"/>
      <c r="V143" s="503">
        <f>SUM(T143:U143)</f>
        <v>0</v>
      </c>
      <c r="W143" s="502"/>
      <c r="X143" s="502"/>
      <c r="Y143" s="505">
        <f>SUM(W143:X143)</f>
        <v>0</v>
      </c>
    </row>
    <row r="144" spans="1:25" s="490" customFormat="1" ht="31.5" customHeight="1">
      <c r="A144" s="684" t="s">
        <v>40</v>
      </c>
      <c r="B144" s="506"/>
      <c r="C144" s="506"/>
      <c r="D144" s="507">
        <f>SUM(B144:C144)</f>
        <v>0</v>
      </c>
      <c r="E144" s="506"/>
      <c r="F144" s="506"/>
      <c r="G144" s="507">
        <f>SUM(E144:F144)</f>
        <v>0</v>
      </c>
      <c r="H144" s="506"/>
      <c r="I144" s="506"/>
      <c r="J144" s="507">
        <f>SUM(H144:I144)</f>
        <v>0</v>
      </c>
      <c r="K144" s="506"/>
      <c r="L144" s="506"/>
      <c r="M144" s="507">
        <f>SUM(K144:L144)</f>
        <v>0</v>
      </c>
      <c r="N144" s="506"/>
      <c r="O144" s="506"/>
      <c r="P144" s="507">
        <f>SUM(N144:O144)</f>
        <v>0</v>
      </c>
      <c r="Q144" s="506"/>
      <c r="R144" s="506"/>
      <c r="S144" s="507">
        <f>SUM(Q144:R144)</f>
        <v>0</v>
      </c>
      <c r="T144" s="508"/>
      <c r="U144" s="508"/>
      <c r="V144" s="507">
        <f>SUM(T144:U144)</f>
        <v>0</v>
      </c>
      <c r="W144" s="506"/>
      <c r="X144" s="506"/>
      <c r="Y144" s="509">
        <f>SUM(W144:X144)</f>
        <v>0</v>
      </c>
    </row>
    <row r="145" spans="1:28" s="490" customFormat="1">
      <c r="A145" s="397" t="s">
        <v>41</v>
      </c>
      <c r="B145" s="507">
        <f>SUM(B143:B144)</f>
        <v>0</v>
      </c>
      <c r="C145" s="507">
        <f>SUM(C143:C144)</f>
        <v>0</v>
      </c>
      <c r="D145" s="507">
        <f>SUM(B145:C145)</f>
        <v>0</v>
      </c>
      <c r="E145" s="507">
        <f>SUM(E143:E144)</f>
        <v>0</v>
      </c>
      <c r="F145" s="507">
        <f>SUM(F143:F144)</f>
        <v>0</v>
      </c>
      <c r="G145" s="507">
        <f>SUM(E145:F145)</f>
        <v>0</v>
      </c>
      <c r="H145" s="507">
        <f>SUM(H143:H144)</f>
        <v>0</v>
      </c>
      <c r="I145" s="507">
        <f>SUM(I143:I144)</f>
        <v>0</v>
      </c>
      <c r="J145" s="507">
        <f>SUM(H145:I145)</f>
        <v>0</v>
      </c>
      <c r="K145" s="507">
        <f>SUM(K143:K144)</f>
        <v>0</v>
      </c>
      <c r="L145" s="507">
        <f>SUM(L143:L144)</f>
        <v>0</v>
      </c>
      <c r="M145" s="507">
        <f>SUM(K145:L145)</f>
        <v>0</v>
      </c>
      <c r="N145" s="507">
        <f>SUM(N143:N144)</f>
        <v>0</v>
      </c>
      <c r="O145" s="507">
        <f>SUM(O143:O144)</f>
        <v>0</v>
      </c>
      <c r="P145" s="507">
        <f>SUM(N145:O145)</f>
        <v>0</v>
      </c>
      <c r="Q145" s="507">
        <f>SUM(Q143:Q144)</f>
        <v>0</v>
      </c>
      <c r="R145" s="507">
        <f>SUM(R143:R144)</f>
        <v>0</v>
      </c>
      <c r="S145" s="507">
        <f>SUM(Q145:R145)</f>
        <v>0</v>
      </c>
      <c r="T145" s="507">
        <f>SUM(T143:T144)</f>
        <v>0</v>
      </c>
      <c r="U145" s="507">
        <f>SUM(U143:U144)</f>
        <v>0</v>
      </c>
      <c r="V145" s="507">
        <f>SUM(T145:U145)</f>
        <v>0</v>
      </c>
      <c r="W145" s="507">
        <f>SUM(W143:W144)</f>
        <v>0</v>
      </c>
      <c r="X145" s="507">
        <f>SUM(X143:X144)</f>
        <v>0</v>
      </c>
      <c r="Y145" s="509">
        <f>SUM(W145:X145)</f>
        <v>0</v>
      </c>
    </row>
    <row r="146" spans="1:28" s="490" customFormat="1" ht="18.75" customHeight="1">
      <c r="A146" s="510" t="s">
        <v>42</v>
      </c>
      <c r="B146" s="511" t="str">
        <f>IFERROR(B143*100/B145,"")</f>
        <v/>
      </c>
      <c r="C146" s="511" t="str">
        <f>IFERROR(C143*100/C145,"")</f>
        <v/>
      </c>
      <c r="D146" s="511" t="str">
        <f t="shared" ref="D146:Y146" si="25">IFERROR(D143*100/D145,"")</f>
        <v/>
      </c>
      <c r="E146" s="511" t="str">
        <f t="shared" si="25"/>
        <v/>
      </c>
      <c r="F146" s="511" t="str">
        <f t="shared" si="25"/>
        <v/>
      </c>
      <c r="G146" s="511" t="str">
        <f t="shared" si="25"/>
        <v/>
      </c>
      <c r="H146" s="511" t="str">
        <f t="shared" si="25"/>
        <v/>
      </c>
      <c r="I146" s="511" t="str">
        <f t="shared" si="25"/>
        <v/>
      </c>
      <c r="J146" s="511" t="str">
        <f t="shared" si="25"/>
        <v/>
      </c>
      <c r="K146" s="511" t="str">
        <f t="shared" si="25"/>
        <v/>
      </c>
      <c r="L146" s="511" t="str">
        <f t="shared" si="25"/>
        <v/>
      </c>
      <c r="M146" s="511" t="str">
        <f t="shared" si="25"/>
        <v/>
      </c>
      <c r="N146" s="511" t="str">
        <f t="shared" ref="N146:P146" si="26">IFERROR(N143*100/N145,"")</f>
        <v/>
      </c>
      <c r="O146" s="511" t="str">
        <f t="shared" si="26"/>
        <v/>
      </c>
      <c r="P146" s="511" t="str">
        <f t="shared" si="26"/>
        <v/>
      </c>
      <c r="Q146" s="511" t="str">
        <f t="shared" si="25"/>
        <v/>
      </c>
      <c r="R146" s="511" t="str">
        <f t="shared" si="25"/>
        <v/>
      </c>
      <c r="S146" s="511" t="str">
        <f t="shared" si="25"/>
        <v/>
      </c>
      <c r="T146" s="511" t="str">
        <f t="shared" si="25"/>
        <v/>
      </c>
      <c r="U146" s="511" t="str">
        <f t="shared" si="25"/>
        <v/>
      </c>
      <c r="V146" s="511" t="str">
        <f t="shared" si="25"/>
        <v/>
      </c>
      <c r="W146" s="511" t="str">
        <f t="shared" si="25"/>
        <v/>
      </c>
      <c r="X146" s="511" t="str">
        <f t="shared" si="25"/>
        <v/>
      </c>
      <c r="Y146" s="512" t="str">
        <f t="shared" si="25"/>
        <v/>
      </c>
      <c r="Z146" s="513"/>
      <c r="AA146" s="514"/>
      <c r="AB146" s="514"/>
    </row>
    <row r="147" spans="1:28" s="490" customFormat="1">
      <c r="A147" s="1122" t="s">
        <v>17</v>
      </c>
      <c r="B147" s="1122"/>
      <c r="C147" s="1122"/>
      <c r="D147" s="1122"/>
      <c r="E147" s="1122"/>
      <c r="F147" s="1122"/>
      <c r="G147" s="1122"/>
      <c r="H147" s="1122"/>
      <c r="I147" s="1122"/>
      <c r="J147" s="1122"/>
      <c r="K147" s="1122"/>
      <c r="L147" s="1122"/>
      <c r="M147" s="1122"/>
      <c r="N147" s="1122"/>
      <c r="O147" s="1122"/>
      <c r="P147" s="1122"/>
      <c r="Q147" s="1122"/>
      <c r="R147" s="1122"/>
      <c r="S147" s="1122"/>
      <c r="T147" s="1122"/>
      <c r="U147" s="1122"/>
      <c r="V147" s="1122"/>
      <c r="W147" s="1122"/>
      <c r="X147" s="1122"/>
      <c r="Y147" s="1122"/>
      <c r="Z147" s="1123"/>
      <c r="AA147" s="1123"/>
      <c r="AB147" s="1123"/>
    </row>
    <row r="148" spans="1:28" s="490" customFormat="1">
      <c r="A148" s="515"/>
      <c r="B148" s="515"/>
      <c r="C148" s="515"/>
      <c r="D148" s="515"/>
      <c r="E148" s="515"/>
      <c r="F148" s="515"/>
      <c r="G148" s="515"/>
      <c r="H148" s="515"/>
      <c r="I148" s="515"/>
      <c r="J148" s="515"/>
      <c r="K148" s="515"/>
      <c r="L148" s="515"/>
      <c r="M148" s="515"/>
      <c r="N148" s="515"/>
      <c r="O148" s="515"/>
      <c r="P148" s="515"/>
      <c r="Q148" s="515"/>
      <c r="R148" s="515"/>
      <c r="S148" s="515"/>
      <c r="T148" s="515"/>
      <c r="U148" s="515"/>
      <c r="V148" s="515"/>
      <c r="W148" s="515"/>
      <c r="X148" s="515"/>
      <c r="Y148" s="515"/>
      <c r="Z148" s="515"/>
      <c r="AA148" s="515"/>
      <c r="AB148" s="515"/>
    </row>
    <row r="149" spans="1:28" s="490" customFormat="1">
      <c r="A149" s="972" t="s">
        <v>35</v>
      </c>
      <c r="B149" s="973"/>
      <c r="C149" s="973"/>
      <c r="D149" s="973"/>
      <c r="E149" s="973"/>
      <c r="F149" s="973"/>
      <c r="G149" s="973"/>
      <c r="H149" s="973"/>
      <c r="I149" s="973"/>
      <c r="J149" s="974"/>
    </row>
    <row r="150" spans="1:28" s="490" customFormat="1">
      <c r="A150" s="500"/>
      <c r="B150" s="961">
        <v>2013</v>
      </c>
      <c r="C150" s="962"/>
      <c r="D150" s="962"/>
      <c r="E150" s="961">
        <v>2014</v>
      </c>
      <c r="F150" s="962"/>
      <c r="G150" s="962"/>
      <c r="H150" s="963">
        <v>2015</v>
      </c>
      <c r="I150" s="964"/>
      <c r="J150" s="965"/>
    </row>
    <row r="151" spans="1:28" s="490" customFormat="1">
      <c r="A151" s="500"/>
      <c r="B151" s="962"/>
      <c r="C151" s="962"/>
      <c r="D151" s="962"/>
      <c r="E151" s="962"/>
      <c r="F151" s="962"/>
      <c r="G151" s="962"/>
      <c r="H151" s="966"/>
      <c r="I151" s="967"/>
      <c r="J151" s="968"/>
    </row>
    <row r="152" spans="1:28" s="490" customFormat="1">
      <c r="A152" s="500"/>
      <c r="B152" s="501" t="s">
        <v>36</v>
      </c>
      <c r="C152" s="501" t="s">
        <v>37</v>
      </c>
      <c r="D152" s="501" t="s">
        <v>38</v>
      </c>
      <c r="E152" s="501" t="s">
        <v>36</v>
      </c>
      <c r="F152" s="501" t="s">
        <v>37</v>
      </c>
      <c r="G152" s="501" t="s">
        <v>38</v>
      </c>
      <c r="H152" s="501" t="s">
        <v>36</v>
      </c>
      <c r="I152" s="501" t="s">
        <v>37</v>
      </c>
      <c r="J152" s="501" t="s">
        <v>38</v>
      </c>
    </row>
    <row r="153" spans="1:28" s="490" customFormat="1">
      <c r="A153" s="391" t="s">
        <v>39</v>
      </c>
      <c r="B153" s="502"/>
      <c r="C153" s="502"/>
      <c r="D153" s="503">
        <f>SUM(B153:C153)</f>
        <v>0</v>
      </c>
      <c r="E153" s="502"/>
      <c r="F153" s="502"/>
      <c r="G153" s="503">
        <f>SUM(E153:F153)</f>
        <v>0</v>
      </c>
      <c r="H153" s="502"/>
      <c r="I153" s="502"/>
      <c r="J153" s="505">
        <f>SUM(H153:I153)</f>
        <v>0</v>
      </c>
    </row>
    <row r="154" spans="1:28" s="490" customFormat="1" ht="36.75" customHeight="1">
      <c r="A154" s="684" t="s">
        <v>40</v>
      </c>
      <c r="B154" s="506"/>
      <c r="C154" s="506"/>
      <c r="D154" s="507">
        <f>SUM(B154:C154)</f>
        <v>0</v>
      </c>
      <c r="E154" s="506"/>
      <c r="F154" s="506"/>
      <c r="G154" s="507">
        <f>SUM(E154:F154)</f>
        <v>0</v>
      </c>
      <c r="H154" s="506"/>
      <c r="I154" s="506"/>
      <c r="J154" s="509">
        <f>SUM(H154:I154)</f>
        <v>0</v>
      </c>
    </row>
    <row r="155" spans="1:28" s="490" customFormat="1">
      <c r="A155" s="397" t="s">
        <v>41</v>
      </c>
      <c r="B155" s="507">
        <f>SUM(B153:B154)</f>
        <v>0</v>
      </c>
      <c r="C155" s="507">
        <f>SUM(C153:C154)</f>
        <v>0</v>
      </c>
      <c r="D155" s="507">
        <f>SUM(B155:C155)</f>
        <v>0</v>
      </c>
      <c r="E155" s="507">
        <f>SUM(E153:E154)</f>
        <v>0</v>
      </c>
      <c r="F155" s="507">
        <f>SUM(F153:F154)</f>
        <v>0</v>
      </c>
      <c r="G155" s="507">
        <f>SUM(E155:F155)</f>
        <v>0</v>
      </c>
      <c r="H155" s="507">
        <f>SUM(H153:H154)</f>
        <v>0</v>
      </c>
      <c r="I155" s="507">
        <f>SUM(I153:I154)</f>
        <v>0</v>
      </c>
      <c r="J155" s="509">
        <f>SUM(H155:I155)</f>
        <v>0</v>
      </c>
    </row>
    <row r="156" spans="1:28" s="490" customFormat="1">
      <c r="A156" s="510" t="s">
        <v>42</v>
      </c>
      <c r="B156" s="511" t="str">
        <f>IFERROR(B153*100/B155,"")</f>
        <v/>
      </c>
      <c r="C156" s="511" t="str">
        <f>IFERROR(C153*100/C155,"")</f>
        <v/>
      </c>
      <c r="D156" s="511" t="str">
        <f t="shared" ref="D156:I156" si="27">IFERROR(D153*100/D155,"")</f>
        <v/>
      </c>
      <c r="E156" s="511" t="str">
        <f t="shared" si="27"/>
        <v/>
      </c>
      <c r="F156" s="511" t="str">
        <f t="shared" si="27"/>
        <v/>
      </c>
      <c r="G156" s="511" t="str">
        <f t="shared" si="27"/>
        <v/>
      </c>
      <c r="H156" s="511" t="str">
        <f t="shared" si="27"/>
        <v/>
      </c>
      <c r="I156" s="511" t="str">
        <f t="shared" si="27"/>
        <v/>
      </c>
      <c r="J156" s="512" t="str">
        <f t="shared" ref="J156" si="28">IFERROR(J153*100/J155,"")</f>
        <v/>
      </c>
      <c r="K156" s="513"/>
      <c r="L156" s="514"/>
      <c r="M156" s="514"/>
      <c r="N156" s="514"/>
      <c r="O156" s="514"/>
      <c r="P156" s="514"/>
      <c r="Q156" s="514"/>
      <c r="R156" s="514"/>
      <c r="S156" s="514"/>
      <c r="T156" s="514"/>
      <c r="U156" s="514"/>
      <c r="V156" s="514"/>
      <c r="W156" s="514"/>
      <c r="X156" s="514"/>
      <c r="Y156" s="514"/>
    </row>
    <row r="157" spans="1:28" s="490" customFormat="1">
      <c r="A157" s="1122" t="s">
        <v>17</v>
      </c>
      <c r="B157" s="1122"/>
      <c r="C157" s="1122"/>
      <c r="D157" s="1122"/>
      <c r="E157" s="1122"/>
      <c r="F157" s="1122"/>
      <c r="G157" s="1122"/>
      <c r="H157" s="1122"/>
      <c r="I157" s="1122"/>
      <c r="J157" s="1122"/>
      <c r="K157" s="1123"/>
      <c r="L157" s="1123"/>
      <c r="M157" s="1123"/>
      <c r="N157" s="1123"/>
      <c r="O157" s="1123"/>
      <c r="P157" s="1123"/>
      <c r="Q157" s="1123"/>
      <c r="R157" s="1123"/>
      <c r="S157" s="1123"/>
      <c r="T157" s="1123"/>
      <c r="U157" s="1123"/>
      <c r="V157" s="1123"/>
      <c r="W157" s="1123"/>
      <c r="X157" s="1123"/>
      <c r="Y157" s="1123"/>
      <c r="Z157" s="1123"/>
      <c r="AA157" s="1123"/>
      <c r="AB157" s="1123"/>
    </row>
    <row r="158" spans="1:28" s="490" customFormat="1">
      <c r="A158" s="515"/>
      <c r="B158" s="515"/>
      <c r="C158" s="515"/>
      <c r="D158" s="515"/>
      <c r="E158" s="515"/>
      <c r="F158" s="515"/>
      <c r="G158" s="515"/>
      <c r="H158" s="515"/>
      <c r="I158" s="515"/>
      <c r="J158" s="515"/>
      <c r="K158" s="515"/>
      <c r="L158" s="515"/>
      <c r="M158" s="515"/>
      <c r="N158" s="515"/>
      <c r="O158" s="515"/>
      <c r="P158" s="515"/>
      <c r="Q158" s="515"/>
      <c r="R158" s="515"/>
      <c r="S158" s="515"/>
      <c r="T158" s="515"/>
      <c r="U158" s="515"/>
      <c r="V158" s="515"/>
      <c r="W158" s="515"/>
      <c r="X158" s="515"/>
      <c r="Y158" s="515"/>
      <c r="Z158" s="515"/>
      <c r="AA158" s="515"/>
      <c r="AB158" s="515"/>
    </row>
    <row r="159" spans="1:28" s="490" customFormat="1">
      <c r="A159" s="985" t="s">
        <v>43</v>
      </c>
      <c r="B159" s="963">
        <v>2006</v>
      </c>
      <c r="C159" s="964"/>
      <c r="D159" s="965"/>
      <c r="E159" s="963">
        <v>2007</v>
      </c>
      <c r="F159" s="964"/>
      <c r="G159" s="965"/>
      <c r="H159" s="961">
        <v>2008</v>
      </c>
      <c r="I159" s="961"/>
      <c r="J159" s="961"/>
      <c r="K159" s="961">
        <v>2009</v>
      </c>
      <c r="L159" s="961"/>
      <c r="M159" s="961"/>
      <c r="N159" s="961">
        <v>2010</v>
      </c>
      <c r="O159" s="961"/>
      <c r="P159" s="961"/>
      <c r="Q159" s="961">
        <v>2011</v>
      </c>
      <c r="R159" s="961"/>
      <c r="S159" s="961"/>
      <c r="T159" s="969">
        <v>2012</v>
      </c>
      <c r="U159" s="970"/>
      <c r="V159" s="970"/>
      <c r="W159" s="970"/>
      <c r="X159" s="970"/>
      <c r="Y159" s="971"/>
    </row>
    <row r="160" spans="1:28" s="490" customFormat="1">
      <c r="A160" s="986"/>
      <c r="B160" s="982"/>
      <c r="C160" s="983"/>
      <c r="D160" s="984"/>
      <c r="E160" s="982"/>
      <c r="F160" s="983"/>
      <c r="G160" s="984"/>
      <c r="H160" s="961"/>
      <c r="I160" s="961"/>
      <c r="J160" s="961"/>
      <c r="K160" s="961"/>
      <c r="L160" s="961"/>
      <c r="M160" s="961"/>
      <c r="N160" s="961"/>
      <c r="O160" s="961"/>
      <c r="P160" s="961"/>
      <c r="Q160" s="961"/>
      <c r="R160" s="961"/>
      <c r="S160" s="961"/>
      <c r="T160" s="961" t="s">
        <v>0</v>
      </c>
      <c r="U160" s="961"/>
      <c r="V160" s="961"/>
      <c r="W160" s="969" t="s">
        <v>8</v>
      </c>
      <c r="X160" s="970"/>
      <c r="Y160" s="971"/>
    </row>
    <row r="161" spans="1:25" s="490" customFormat="1">
      <c r="A161" s="987"/>
      <c r="B161" s="501" t="s">
        <v>36</v>
      </c>
      <c r="C161" s="501" t="s">
        <v>37</v>
      </c>
      <c r="D161" s="501" t="s">
        <v>38</v>
      </c>
      <c r="E161" s="501" t="s">
        <v>36</v>
      </c>
      <c r="F161" s="501" t="s">
        <v>37</v>
      </c>
      <c r="G161" s="501" t="s">
        <v>38</v>
      </c>
      <c r="H161" s="501" t="s">
        <v>36</v>
      </c>
      <c r="I161" s="501" t="s">
        <v>37</v>
      </c>
      <c r="J161" s="501" t="s">
        <v>38</v>
      </c>
      <c r="K161" s="501" t="s">
        <v>36</v>
      </c>
      <c r="L161" s="501" t="s">
        <v>37</v>
      </c>
      <c r="M161" s="501" t="s">
        <v>38</v>
      </c>
      <c r="N161" s="501" t="s">
        <v>36</v>
      </c>
      <c r="O161" s="501" t="s">
        <v>37</v>
      </c>
      <c r="P161" s="501" t="s">
        <v>38</v>
      </c>
      <c r="Q161" s="501" t="s">
        <v>36</v>
      </c>
      <c r="R161" s="501" t="s">
        <v>37</v>
      </c>
      <c r="S161" s="501" t="s">
        <v>38</v>
      </c>
      <c r="T161" s="501" t="s">
        <v>36</v>
      </c>
      <c r="U161" s="501" t="s">
        <v>37</v>
      </c>
      <c r="V161" s="501" t="s">
        <v>38</v>
      </c>
      <c r="W161" s="501" t="s">
        <v>36</v>
      </c>
      <c r="X161" s="501" t="s">
        <v>37</v>
      </c>
      <c r="Y161" s="501" t="s">
        <v>38</v>
      </c>
    </row>
    <row r="162" spans="1:25" s="490" customFormat="1">
      <c r="A162" s="685" t="s">
        <v>44</v>
      </c>
      <c r="B162" s="502"/>
      <c r="C162" s="502"/>
      <c r="D162" s="503">
        <f t="shared" ref="D162:D170" si="29">+SUM(B162:C162)</f>
        <v>0</v>
      </c>
      <c r="E162" s="502"/>
      <c r="F162" s="502"/>
      <c r="G162" s="503">
        <f t="shared" ref="G162:G170" si="30">+SUM(E162:F162)</f>
        <v>0</v>
      </c>
      <c r="H162" s="502"/>
      <c r="I162" s="502"/>
      <c r="J162" s="503">
        <f>+SUM(H162:I162)</f>
        <v>0</v>
      </c>
      <c r="K162" s="502"/>
      <c r="L162" s="502"/>
      <c r="M162" s="503">
        <f t="shared" ref="M162:M171" si="31">+SUM(K162:L162)</f>
        <v>0</v>
      </c>
      <c r="N162" s="502"/>
      <c r="O162" s="502"/>
      <c r="P162" s="503">
        <f t="shared" ref="P162:P171" si="32">+SUM(N162:O162)</f>
        <v>0</v>
      </c>
      <c r="Q162" s="502"/>
      <c r="R162" s="502"/>
      <c r="S162" s="503">
        <f t="shared" ref="S162:S164" si="33">+SUM(Q162:R162)</f>
        <v>0</v>
      </c>
      <c r="T162" s="504"/>
      <c r="U162" s="504"/>
      <c r="V162" s="503">
        <f>SUM(T162:U162)</f>
        <v>0</v>
      </c>
      <c r="W162" s="502"/>
      <c r="X162" s="502"/>
      <c r="Y162" s="505">
        <f t="shared" ref="Y162:Y171" si="34">+SUM(W162:X162)</f>
        <v>0</v>
      </c>
    </row>
    <row r="163" spans="1:25" s="490" customFormat="1">
      <c r="A163" s="570" t="s">
        <v>45</v>
      </c>
      <c r="B163" s="506"/>
      <c r="C163" s="506"/>
      <c r="D163" s="507">
        <f t="shared" si="29"/>
        <v>0</v>
      </c>
      <c r="E163" s="506"/>
      <c r="F163" s="506"/>
      <c r="G163" s="507">
        <f t="shared" si="30"/>
        <v>0</v>
      </c>
      <c r="H163" s="506"/>
      <c r="I163" s="506"/>
      <c r="J163" s="507">
        <f>+SUM(H163:I163)</f>
        <v>0</v>
      </c>
      <c r="K163" s="506"/>
      <c r="L163" s="506"/>
      <c r="M163" s="507">
        <f t="shared" si="31"/>
        <v>0</v>
      </c>
      <c r="N163" s="506"/>
      <c r="O163" s="506"/>
      <c r="P163" s="507">
        <f t="shared" si="32"/>
        <v>0</v>
      </c>
      <c r="Q163" s="506"/>
      <c r="R163" s="506"/>
      <c r="S163" s="507">
        <f t="shared" si="33"/>
        <v>0</v>
      </c>
      <c r="T163" s="508"/>
      <c r="U163" s="508"/>
      <c r="V163" s="507">
        <f t="shared" ref="V163:V164" si="35">SUM(T163:U163)</f>
        <v>0</v>
      </c>
      <c r="W163" s="506"/>
      <c r="X163" s="506"/>
      <c r="Y163" s="509">
        <f t="shared" si="34"/>
        <v>0</v>
      </c>
    </row>
    <row r="164" spans="1:25" s="490" customFormat="1">
      <c r="A164" s="570" t="s">
        <v>46</v>
      </c>
      <c r="B164" s="506"/>
      <c r="C164" s="506"/>
      <c r="D164" s="507">
        <f t="shared" si="29"/>
        <v>0</v>
      </c>
      <c r="E164" s="506"/>
      <c r="F164" s="506"/>
      <c r="G164" s="507">
        <f t="shared" si="30"/>
        <v>0</v>
      </c>
      <c r="H164" s="506"/>
      <c r="I164" s="506"/>
      <c r="J164" s="507">
        <f>+SUM(H164:I164)</f>
        <v>0</v>
      </c>
      <c r="K164" s="506"/>
      <c r="L164" s="506"/>
      <c r="M164" s="507">
        <f t="shared" si="31"/>
        <v>0</v>
      </c>
      <c r="N164" s="506"/>
      <c r="O164" s="506"/>
      <c r="P164" s="507">
        <f t="shared" si="32"/>
        <v>0</v>
      </c>
      <c r="Q164" s="506"/>
      <c r="R164" s="506"/>
      <c r="S164" s="507">
        <f t="shared" si="33"/>
        <v>0</v>
      </c>
      <c r="T164" s="508"/>
      <c r="U164" s="508"/>
      <c r="V164" s="507">
        <f t="shared" si="35"/>
        <v>0</v>
      </c>
      <c r="W164" s="506"/>
      <c r="X164" s="506"/>
      <c r="Y164" s="509">
        <f t="shared" si="34"/>
        <v>0</v>
      </c>
    </row>
    <row r="165" spans="1:25" s="490" customFormat="1">
      <c r="A165" s="407" t="s">
        <v>22</v>
      </c>
      <c r="B165" s="516">
        <f>SUM(B162:B164)</f>
        <v>0</v>
      </c>
      <c r="C165" s="516">
        <f>SUM(C162:C164)</f>
        <v>0</v>
      </c>
      <c r="D165" s="516">
        <f t="shared" ref="D165:Y165" si="36">SUM(D162:D164)</f>
        <v>0</v>
      </c>
      <c r="E165" s="516">
        <f t="shared" si="36"/>
        <v>0</v>
      </c>
      <c r="F165" s="516">
        <f t="shared" si="36"/>
        <v>0</v>
      </c>
      <c r="G165" s="516">
        <f t="shared" si="36"/>
        <v>0</v>
      </c>
      <c r="H165" s="516">
        <f t="shared" si="36"/>
        <v>0</v>
      </c>
      <c r="I165" s="516">
        <f t="shared" si="36"/>
        <v>0</v>
      </c>
      <c r="J165" s="516">
        <f t="shared" si="36"/>
        <v>0</v>
      </c>
      <c r="K165" s="516">
        <f t="shared" si="36"/>
        <v>0</v>
      </c>
      <c r="L165" s="516">
        <f t="shared" si="36"/>
        <v>0</v>
      </c>
      <c r="M165" s="516">
        <f t="shared" si="36"/>
        <v>0</v>
      </c>
      <c r="N165" s="516">
        <f t="shared" si="36"/>
        <v>0</v>
      </c>
      <c r="O165" s="516">
        <f t="shared" si="36"/>
        <v>0</v>
      </c>
      <c r="P165" s="516">
        <f t="shared" si="36"/>
        <v>0</v>
      </c>
      <c r="Q165" s="516">
        <f t="shared" ref="Q165:S165" si="37">SUM(Q162:Q164)</f>
        <v>0</v>
      </c>
      <c r="R165" s="516">
        <f>SUM(R162:R164)</f>
        <v>0</v>
      </c>
      <c r="S165" s="516">
        <f t="shared" si="37"/>
        <v>0</v>
      </c>
      <c r="T165" s="516">
        <f>SUM(T162:T164)</f>
        <v>0</v>
      </c>
      <c r="U165" s="516">
        <f>SUM(U162:U164)</f>
        <v>0</v>
      </c>
      <c r="V165" s="516">
        <f t="shared" si="36"/>
        <v>0</v>
      </c>
      <c r="W165" s="516">
        <f t="shared" si="36"/>
        <v>0</v>
      </c>
      <c r="X165" s="516">
        <f t="shared" si="36"/>
        <v>0</v>
      </c>
      <c r="Y165" s="517">
        <f t="shared" si="36"/>
        <v>0</v>
      </c>
    </row>
    <row r="166" spans="1:25" s="490" customFormat="1">
      <c r="A166" s="407" t="s">
        <v>47</v>
      </c>
      <c r="B166" s="506"/>
      <c r="C166" s="506"/>
      <c r="D166" s="507">
        <f>SUM(B166:C166)</f>
        <v>0</v>
      </c>
      <c r="E166" s="506"/>
      <c r="F166" s="506"/>
      <c r="G166" s="507">
        <f>SUM(E166:F166)</f>
        <v>0</v>
      </c>
      <c r="H166" s="506"/>
      <c r="I166" s="506"/>
      <c r="J166" s="507">
        <f>SUM(H166:I166)</f>
        <v>0</v>
      </c>
      <c r="K166" s="506"/>
      <c r="L166" s="506"/>
      <c r="M166" s="507">
        <f>SUM(K166:L166)</f>
        <v>0</v>
      </c>
      <c r="N166" s="506"/>
      <c r="O166" s="506"/>
      <c r="P166" s="507">
        <f>SUM(N166:O166)</f>
        <v>0</v>
      </c>
      <c r="Q166" s="506"/>
      <c r="R166" s="506"/>
      <c r="S166" s="507">
        <f>SUM(Q166:R166)</f>
        <v>0</v>
      </c>
      <c r="T166" s="508"/>
      <c r="U166" s="508"/>
      <c r="V166" s="507">
        <f>SUM(T166:U166)</f>
        <v>0</v>
      </c>
      <c r="W166" s="506"/>
      <c r="X166" s="506"/>
      <c r="Y166" s="509">
        <f>SUM(W166:X166)</f>
        <v>0</v>
      </c>
    </row>
    <row r="167" spans="1:25" s="490" customFormat="1">
      <c r="A167" s="407" t="s">
        <v>48</v>
      </c>
      <c r="B167" s="506"/>
      <c r="C167" s="506"/>
      <c r="D167" s="507">
        <f>SUM(B167:C167)</f>
        <v>0</v>
      </c>
      <c r="E167" s="506"/>
      <c r="F167" s="506"/>
      <c r="G167" s="507">
        <f>SUM(E167:F167)</f>
        <v>0</v>
      </c>
      <c r="H167" s="506"/>
      <c r="I167" s="506"/>
      <c r="J167" s="507">
        <f>SUM(H167:I167)</f>
        <v>0</v>
      </c>
      <c r="K167" s="506"/>
      <c r="L167" s="506"/>
      <c r="M167" s="507">
        <f>SUM(K167:L167)</f>
        <v>0</v>
      </c>
      <c r="N167" s="506"/>
      <c r="O167" s="506"/>
      <c r="P167" s="507">
        <f>SUM(N167:O167)</f>
        <v>0</v>
      </c>
      <c r="Q167" s="506"/>
      <c r="R167" s="506"/>
      <c r="S167" s="507">
        <f>SUM(Q167:R167)</f>
        <v>0</v>
      </c>
      <c r="T167" s="508"/>
      <c r="U167" s="508"/>
      <c r="V167" s="507">
        <f>SUM(T167:U167)</f>
        <v>0</v>
      </c>
      <c r="W167" s="506"/>
      <c r="X167" s="506"/>
      <c r="Y167" s="509">
        <f>SUM(W167:X167)</f>
        <v>0</v>
      </c>
    </row>
    <row r="168" spans="1:25" s="490" customFormat="1">
      <c r="A168" s="570" t="s">
        <v>49</v>
      </c>
      <c r="B168" s="506"/>
      <c r="C168" s="506"/>
      <c r="D168" s="507">
        <f t="shared" si="29"/>
        <v>0</v>
      </c>
      <c r="E168" s="506"/>
      <c r="F168" s="506"/>
      <c r="G168" s="507">
        <f t="shared" si="30"/>
        <v>0</v>
      </c>
      <c r="H168" s="506"/>
      <c r="I168" s="506"/>
      <c r="J168" s="507">
        <f>+SUM(H168:I168)</f>
        <v>0</v>
      </c>
      <c r="K168" s="506"/>
      <c r="L168" s="506"/>
      <c r="M168" s="507">
        <f t="shared" si="31"/>
        <v>0</v>
      </c>
      <c r="N168" s="506"/>
      <c r="O168" s="506"/>
      <c r="P168" s="507">
        <f t="shared" si="32"/>
        <v>0</v>
      </c>
      <c r="Q168" s="506"/>
      <c r="R168" s="506"/>
      <c r="S168" s="507">
        <f t="shared" ref="S168:S171" si="38">+SUM(Q168:R168)</f>
        <v>0</v>
      </c>
      <c r="T168" s="508"/>
      <c r="U168" s="508"/>
      <c r="V168" s="507">
        <f>+SUM(T168:U168)</f>
        <v>0</v>
      </c>
      <c r="W168" s="506"/>
      <c r="X168" s="506"/>
      <c r="Y168" s="509">
        <f t="shared" si="34"/>
        <v>0</v>
      </c>
    </row>
    <row r="169" spans="1:25" s="490" customFormat="1">
      <c r="A169" s="570" t="s">
        <v>50</v>
      </c>
      <c r="B169" s="506"/>
      <c r="C169" s="506"/>
      <c r="D169" s="507">
        <f t="shared" si="29"/>
        <v>0</v>
      </c>
      <c r="E169" s="506"/>
      <c r="F169" s="506"/>
      <c r="G169" s="507">
        <f t="shared" si="30"/>
        <v>0</v>
      </c>
      <c r="H169" s="506"/>
      <c r="I169" s="506"/>
      <c r="J169" s="507">
        <f>+SUM(H169:I169)</f>
        <v>0</v>
      </c>
      <c r="K169" s="506"/>
      <c r="L169" s="506"/>
      <c r="M169" s="507">
        <f t="shared" si="31"/>
        <v>0</v>
      </c>
      <c r="N169" s="506"/>
      <c r="O169" s="506"/>
      <c r="P169" s="507">
        <f t="shared" si="32"/>
        <v>0</v>
      </c>
      <c r="Q169" s="506"/>
      <c r="R169" s="506"/>
      <c r="S169" s="507">
        <f t="shared" si="38"/>
        <v>0</v>
      </c>
      <c r="T169" s="508"/>
      <c r="U169" s="508"/>
      <c r="V169" s="507">
        <f>+SUM(T169:U169)</f>
        <v>0</v>
      </c>
      <c r="W169" s="506"/>
      <c r="X169" s="506"/>
      <c r="Y169" s="509">
        <f t="shared" si="34"/>
        <v>0</v>
      </c>
    </row>
    <row r="170" spans="1:25" s="490" customFormat="1" ht="20.25" customHeight="1">
      <c r="A170" s="407" t="s">
        <v>51</v>
      </c>
      <c r="B170" s="506"/>
      <c r="C170" s="506"/>
      <c r="D170" s="507">
        <f t="shared" si="29"/>
        <v>0</v>
      </c>
      <c r="E170" s="506"/>
      <c r="F170" s="506"/>
      <c r="G170" s="507">
        <f t="shared" si="30"/>
        <v>0</v>
      </c>
      <c r="H170" s="506"/>
      <c r="I170" s="506"/>
      <c r="J170" s="507">
        <f>+SUM(H170:I170)</f>
        <v>0</v>
      </c>
      <c r="K170" s="506"/>
      <c r="L170" s="506"/>
      <c r="M170" s="507">
        <f t="shared" si="31"/>
        <v>0</v>
      </c>
      <c r="N170" s="506"/>
      <c r="O170" s="506"/>
      <c r="P170" s="507">
        <f t="shared" si="32"/>
        <v>0</v>
      </c>
      <c r="Q170" s="506"/>
      <c r="R170" s="506"/>
      <c r="S170" s="507">
        <f t="shared" si="38"/>
        <v>0</v>
      </c>
      <c r="T170" s="508"/>
      <c r="U170" s="508"/>
      <c r="V170" s="507">
        <f>+SUM(T170:U170)</f>
        <v>0</v>
      </c>
      <c r="W170" s="506"/>
      <c r="X170" s="506"/>
      <c r="Y170" s="509">
        <f t="shared" si="34"/>
        <v>0</v>
      </c>
    </row>
    <row r="171" spans="1:25" s="490" customFormat="1" ht="48.75" customHeight="1">
      <c r="A171" s="518" t="s">
        <v>52</v>
      </c>
      <c r="B171" s="519"/>
      <c r="C171" s="519"/>
      <c r="D171" s="511">
        <f t="shared" ref="D171" si="39">+SUM(B171:C171)</f>
        <v>0</v>
      </c>
      <c r="E171" s="519"/>
      <c r="F171" s="519"/>
      <c r="G171" s="511">
        <f t="shared" ref="G171" si="40">+SUM(E171:F171)</f>
        <v>0</v>
      </c>
      <c r="H171" s="519"/>
      <c r="I171" s="519"/>
      <c r="J171" s="511">
        <f>+SUM(H171:I171)</f>
        <v>0</v>
      </c>
      <c r="K171" s="519"/>
      <c r="L171" s="519"/>
      <c r="M171" s="511">
        <f t="shared" si="31"/>
        <v>0</v>
      </c>
      <c r="N171" s="519"/>
      <c r="O171" s="519"/>
      <c r="P171" s="511">
        <f t="shared" si="32"/>
        <v>0</v>
      </c>
      <c r="Q171" s="519"/>
      <c r="R171" s="519"/>
      <c r="S171" s="511">
        <f t="shared" si="38"/>
        <v>0</v>
      </c>
      <c r="T171" s="520"/>
      <c r="U171" s="520"/>
      <c r="V171" s="511">
        <f>+SUM(T171:U171)</f>
        <v>0</v>
      </c>
      <c r="W171" s="519"/>
      <c r="X171" s="519"/>
      <c r="Y171" s="512">
        <f t="shared" si="34"/>
        <v>0</v>
      </c>
    </row>
    <row r="172" spans="1:25" s="490" customFormat="1" ht="14.25">
      <c r="A172" s="521"/>
    </row>
    <row r="173" spans="1:25" s="490" customFormat="1" ht="14.25">
      <c r="A173" s="985" t="s">
        <v>43</v>
      </c>
      <c r="B173" s="963">
        <v>2013</v>
      </c>
      <c r="C173" s="964"/>
      <c r="D173" s="965"/>
      <c r="E173" s="963">
        <v>2014</v>
      </c>
      <c r="F173" s="964"/>
      <c r="G173" s="965"/>
      <c r="H173" s="963">
        <v>2015</v>
      </c>
      <c r="I173" s="964"/>
      <c r="J173" s="965"/>
    </row>
    <row r="174" spans="1:25" s="490" customFormat="1" ht="14.25">
      <c r="A174" s="986"/>
      <c r="B174" s="982"/>
      <c r="C174" s="983"/>
      <c r="D174" s="984"/>
      <c r="E174" s="982"/>
      <c r="F174" s="983"/>
      <c r="G174" s="984"/>
      <c r="H174" s="966"/>
      <c r="I174" s="967"/>
      <c r="J174" s="968"/>
    </row>
    <row r="175" spans="1:25" s="490" customFormat="1">
      <c r="A175" s="987"/>
      <c r="B175" s="522" t="s">
        <v>36</v>
      </c>
      <c r="C175" s="522" t="s">
        <v>37</v>
      </c>
      <c r="D175" s="522" t="s">
        <v>38</v>
      </c>
      <c r="E175" s="522" t="s">
        <v>36</v>
      </c>
      <c r="F175" s="522" t="s">
        <v>37</v>
      </c>
      <c r="G175" s="522" t="s">
        <v>38</v>
      </c>
      <c r="H175" s="522" t="s">
        <v>36</v>
      </c>
      <c r="I175" s="522" t="s">
        <v>37</v>
      </c>
      <c r="J175" s="522" t="s">
        <v>38</v>
      </c>
    </row>
    <row r="176" spans="1:25" s="490" customFormat="1">
      <c r="A176" s="685" t="s">
        <v>44</v>
      </c>
      <c r="B176" s="502"/>
      <c r="C176" s="502"/>
      <c r="D176" s="503">
        <f t="shared" ref="D176:D178" si="41">+SUM(B176:C176)</f>
        <v>0</v>
      </c>
      <c r="E176" s="502"/>
      <c r="F176" s="502"/>
      <c r="G176" s="503">
        <f>+SUM(E176:F176)</f>
        <v>0</v>
      </c>
      <c r="H176" s="502"/>
      <c r="I176" s="502"/>
      <c r="J176" s="505">
        <f>+SUM(H176:I176)</f>
        <v>0</v>
      </c>
    </row>
    <row r="177" spans="1:25" s="490" customFormat="1">
      <c r="A177" s="570" t="s">
        <v>45</v>
      </c>
      <c r="B177" s="506"/>
      <c r="C177" s="506"/>
      <c r="D177" s="507">
        <f t="shared" si="41"/>
        <v>0</v>
      </c>
      <c r="E177" s="506"/>
      <c r="F177" s="506"/>
      <c r="G177" s="507">
        <f t="shared" ref="G177:G178" si="42">+SUM(E177:F177)</f>
        <v>0</v>
      </c>
      <c r="H177" s="506"/>
      <c r="I177" s="506"/>
      <c r="J177" s="509">
        <f>+SUM(H177:I177)</f>
        <v>0</v>
      </c>
    </row>
    <row r="178" spans="1:25" s="490" customFormat="1">
      <c r="A178" s="570" t="s">
        <v>46</v>
      </c>
      <c r="B178" s="506"/>
      <c r="C178" s="506"/>
      <c r="D178" s="507">
        <f t="shared" si="41"/>
        <v>0</v>
      </c>
      <c r="E178" s="506"/>
      <c r="F178" s="506"/>
      <c r="G178" s="507">
        <f t="shared" si="42"/>
        <v>0</v>
      </c>
      <c r="H178" s="506"/>
      <c r="I178" s="506"/>
      <c r="J178" s="509">
        <f>+SUM(H178:I178)</f>
        <v>0</v>
      </c>
    </row>
    <row r="179" spans="1:25" s="490" customFormat="1">
      <c r="A179" s="407" t="s">
        <v>22</v>
      </c>
      <c r="B179" s="516">
        <f>SUM(B176:B178)</f>
        <v>0</v>
      </c>
      <c r="C179" s="516">
        <f>SUM(C176:C178)</f>
        <v>0</v>
      </c>
      <c r="D179" s="516">
        <f t="shared" ref="D179:H179" si="43">SUM(D176:D178)</f>
        <v>0</v>
      </c>
      <c r="E179" s="516">
        <f t="shared" si="43"/>
        <v>0</v>
      </c>
      <c r="F179" s="516">
        <f t="shared" si="43"/>
        <v>0</v>
      </c>
      <c r="G179" s="516">
        <f t="shared" si="43"/>
        <v>0</v>
      </c>
      <c r="H179" s="516">
        <f t="shared" si="43"/>
        <v>0</v>
      </c>
      <c r="I179" s="516">
        <f>SUM(I176:I178)</f>
        <v>0</v>
      </c>
      <c r="J179" s="517">
        <f t="shared" ref="J179" si="44">SUM(J176:J178)</f>
        <v>0</v>
      </c>
    </row>
    <row r="180" spans="1:25" s="490" customFormat="1">
      <c r="A180" s="407" t="s">
        <v>47</v>
      </c>
      <c r="B180" s="506"/>
      <c r="C180" s="506"/>
      <c r="D180" s="507">
        <f>SUM(B180:C180)</f>
        <v>0</v>
      </c>
      <c r="E180" s="506"/>
      <c r="F180" s="506"/>
      <c r="G180" s="507">
        <f>SUM(E180:F180)</f>
        <v>0</v>
      </c>
      <c r="H180" s="506"/>
      <c r="I180" s="506"/>
      <c r="J180" s="509">
        <f>SUM(H180:I180)</f>
        <v>0</v>
      </c>
    </row>
    <row r="181" spans="1:25" s="490" customFormat="1">
      <c r="A181" s="407" t="s">
        <v>48</v>
      </c>
      <c r="B181" s="506"/>
      <c r="C181" s="506"/>
      <c r="D181" s="507">
        <f>SUM(B181:C181)</f>
        <v>0</v>
      </c>
      <c r="E181" s="506"/>
      <c r="F181" s="506"/>
      <c r="G181" s="507">
        <f>SUM(E181:F181)</f>
        <v>0</v>
      </c>
      <c r="H181" s="506"/>
      <c r="I181" s="506"/>
      <c r="J181" s="509">
        <f>SUM(H181:I181)</f>
        <v>0</v>
      </c>
    </row>
    <row r="182" spans="1:25" s="490" customFormat="1">
      <c r="A182" s="570" t="s">
        <v>49</v>
      </c>
      <c r="B182" s="506"/>
      <c r="C182" s="506"/>
      <c r="D182" s="507">
        <f t="shared" ref="D182:D185" si="45">+SUM(B182:C182)</f>
        <v>0</v>
      </c>
      <c r="E182" s="506"/>
      <c r="F182" s="506"/>
      <c r="G182" s="507">
        <f t="shared" ref="G182:G185" si="46">+SUM(E182:F182)</f>
        <v>0</v>
      </c>
      <c r="H182" s="506"/>
      <c r="I182" s="506"/>
      <c r="J182" s="509">
        <f>+SUM(H182:I182)</f>
        <v>0</v>
      </c>
    </row>
    <row r="183" spans="1:25" s="490" customFormat="1">
      <c r="A183" s="570" t="s">
        <v>50</v>
      </c>
      <c r="B183" s="506"/>
      <c r="C183" s="506"/>
      <c r="D183" s="507">
        <f t="shared" si="45"/>
        <v>0</v>
      </c>
      <c r="E183" s="506"/>
      <c r="F183" s="506"/>
      <c r="G183" s="507">
        <f t="shared" si="46"/>
        <v>0</v>
      </c>
      <c r="H183" s="506"/>
      <c r="I183" s="506"/>
      <c r="J183" s="509">
        <f>+SUM(H183:I183)</f>
        <v>0</v>
      </c>
    </row>
    <row r="184" spans="1:25" s="490" customFormat="1" ht="20.25" customHeight="1">
      <c r="A184" s="407" t="s">
        <v>51</v>
      </c>
      <c r="B184" s="506"/>
      <c r="C184" s="506"/>
      <c r="D184" s="507">
        <f t="shared" si="45"/>
        <v>0</v>
      </c>
      <c r="E184" s="506"/>
      <c r="F184" s="506"/>
      <c r="G184" s="507">
        <f t="shared" si="46"/>
        <v>0</v>
      </c>
      <c r="H184" s="506"/>
      <c r="I184" s="506"/>
      <c r="J184" s="509">
        <f>+SUM(H184:I184)</f>
        <v>0</v>
      </c>
    </row>
    <row r="185" spans="1:25" s="490" customFormat="1" ht="48.75" customHeight="1">
      <c r="A185" s="518" t="s">
        <v>52</v>
      </c>
      <c r="B185" s="519"/>
      <c r="C185" s="519"/>
      <c r="D185" s="511">
        <f t="shared" si="45"/>
        <v>0</v>
      </c>
      <c r="E185" s="519"/>
      <c r="F185" s="519"/>
      <c r="G185" s="511">
        <f t="shared" si="46"/>
        <v>0</v>
      </c>
      <c r="H185" s="519"/>
      <c r="I185" s="519"/>
      <c r="J185" s="512">
        <f>+SUM(H185:I185)</f>
        <v>0</v>
      </c>
    </row>
    <row r="186" spans="1:25" s="490" customFormat="1" ht="14.25">
      <c r="A186" s="521"/>
    </row>
    <row r="187" spans="1:25" s="490" customFormat="1" ht="14.25">
      <c r="A187" s="521"/>
    </row>
    <row r="188" spans="1:25" s="490" customFormat="1">
      <c r="A188" s="979" t="s">
        <v>53</v>
      </c>
      <c r="B188" s="963">
        <v>2006</v>
      </c>
      <c r="C188" s="964"/>
      <c r="D188" s="965"/>
      <c r="E188" s="963">
        <v>2007</v>
      </c>
      <c r="F188" s="964"/>
      <c r="G188" s="965"/>
      <c r="H188" s="963">
        <v>2008</v>
      </c>
      <c r="I188" s="964"/>
      <c r="J188" s="965"/>
      <c r="K188" s="963">
        <v>2009</v>
      </c>
      <c r="L188" s="964"/>
      <c r="M188" s="965"/>
      <c r="N188" s="963">
        <v>2010</v>
      </c>
      <c r="O188" s="964"/>
      <c r="P188" s="965"/>
      <c r="Q188" s="963">
        <v>2011</v>
      </c>
      <c r="R188" s="964"/>
      <c r="S188" s="965"/>
      <c r="T188" s="990">
        <v>2012</v>
      </c>
      <c r="U188" s="991"/>
      <c r="V188" s="991"/>
      <c r="W188" s="991"/>
      <c r="X188" s="991"/>
      <c r="Y188" s="992"/>
    </row>
    <row r="189" spans="1:25" s="490" customFormat="1">
      <c r="A189" s="980"/>
      <c r="B189" s="982"/>
      <c r="C189" s="983"/>
      <c r="D189" s="984"/>
      <c r="E189" s="982"/>
      <c r="F189" s="983"/>
      <c r="G189" s="984"/>
      <c r="H189" s="966"/>
      <c r="I189" s="967"/>
      <c r="J189" s="968"/>
      <c r="K189" s="966"/>
      <c r="L189" s="967"/>
      <c r="M189" s="968"/>
      <c r="N189" s="966"/>
      <c r="O189" s="967"/>
      <c r="P189" s="968"/>
      <c r="Q189" s="966"/>
      <c r="R189" s="967"/>
      <c r="S189" s="968"/>
      <c r="T189" s="969" t="s">
        <v>0</v>
      </c>
      <c r="U189" s="970"/>
      <c r="V189" s="971"/>
      <c r="W189" s="969" t="s">
        <v>8</v>
      </c>
      <c r="X189" s="970"/>
      <c r="Y189" s="971"/>
    </row>
    <row r="190" spans="1:25" s="490" customFormat="1">
      <c r="A190" s="981"/>
      <c r="B190" s="523" t="s">
        <v>54</v>
      </c>
      <c r="C190" s="523" t="s">
        <v>55</v>
      </c>
      <c r="D190" s="523" t="s">
        <v>56</v>
      </c>
      <c r="E190" s="523" t="s">
        <v>54</v>
      </c>
      <c r="F190" s="523" t="s">
        <v>55</v>
      </c>
      <c r="G190" s="523" t="s">
        <v>56</v>
      </c>
      <c r="H190" s="523" t="s">
        <v>54</v>
      </c>
      <c r="I190" s="523" t="s">
        <v>55</v>
      </c>
      <c r="J190" s="523" t="s">
        <v>56</v>
      </c>
      <c r="K190" s="523" t="s">
        <v>54</v>
      </c>
      <c r="L190" s="523" t="s">
        <v>55</v>
      </c>
      <c r="M190" s="523" t="s">
        <v>56</v>
      </c>
      <c r="N190" s="523" t="s">
        <v>54</v>
      </c>
      <c r="O190" s="523" t="s">
        <v>55</v>
      </c>
      <c r="P190" s="523" t="s">
        <v>56</v>
      </c>
      <c r="Q190" s="523" t="s">
        <v>54</v>
      </c>
      <c r="R190" s="523" t="s">
        <v>55</v>
      </c>
      <c r="S190" s="523" t="s">
        <v>56</v>
      </c>
      <c r="T190" s="523" t="s">
        <v>54</v>
      </c>
      <c r="U190" s="523" t="s">
        <v>55</v>
      </c>
      <c r="V190" s="523" t="s">
        <v>56</v>
      </c>
      <c r="W190" s="523" t="s">
        <v>54</v>
      </c>
      <c r="X190" s="523" t="s">
        <v>55</v>
      </c>
      <c r="Y190" s="524" t="s">
        <v>56</v>
      </c>
    </row>
    <row r="191" spans="1:25" s="490" customFormat="1">
      <c r="A191" s="535" t="s">
        <v>44</v>
      </c>
      <c r="B191" s="526" t="str">
        <f t="shared" ref="B191:Y191" si="47">IFERROR(B162*100/B$143,"")</f>
        <v/>
      </c>
      <c r="C191" s="526" t="str">
        <f t="shared" si="47"/>
        <v/>
      </c>
      <c r="D191" s="526" t="str">
        <f t="shared" si="47"/>
        <v/>
      </c>
      <c r="E191" s="526" t="str">
        <f t="shared" si="47"/>
        <v/>
      </c>
      <c r="F191" s="526" t="str">
        <f t="shared" si="47"/>
        <v/>
      </c>
      <c r="G191" s="526" t="str">
        <f t="shared" si="47"/>
        <v/>
      </c>
      <c r="H191" s="526" t="str">
        <f t="shared" si="47"/>
        <v/>
      </c>
      <c r="I191" s="526" t="str">
        <f t="shared" si="47"/>
        <v/>
      </c>
      <c r="J191" s="526" t="str">
        <f t="shared" si="47"/>
        <v/>
      </c>
      <c r="K191" s="526" t="str">
        <f t="shared" si="47"/>
        <v/>
      </c>
      <c r="L191" s="526" t="str">
        <f t="shared" si="47"/>
        <v/>
      </c>
      <c r="M191" s="526" t="str">
        <f t="shared" si="47"/>
        <v/>
      </c>
      <c r="N191" s="526" t="str">
        <f t="shared" si="47"/>
        <v/>
      </c>
      <c r="O191" s="526" t="str">
        <f t="shared" si="47"/>
        <v/>
      </c>
      <c r="P191" s="526" t="str">
        <f t="shared" si="47"/>
        <v/>
      </c>
      <c r="Q191" s="526" t="str">
        <f t="shared" si="47"/>
        <v/>
      </c>
      <c r="R191" s="526" t="str">
        <f t="shared" si="47"/>
        <v/>
      </c>
      <c r="S191" s="526" t="str">
        <f t="shared" si="47"/>
        <v/>
      </c>
      <c r="T191" s="526" t="str">
        <f t="shared" si="47"/>
        <v/>
      </c>
      <c r="U191" s="526" t="str">
        <f t="shared" si="47"/>
        <v/>
      </c>
      <c r="V191" s="526" t="str">
        <f t="shared" si="47"/>
        <v/>
      </c>
      <c r="W191" s="526" t="str">
        <f t="shared" si="47"/>
        <v/>
      </c>
      <c r="X191" s="526" t="str">
        <f t="shared" si="47"/>
        <v/>
      </c>
      <c r="Y191" s="527" t="str">
        <f t="shared" si="47"/>
        <v/>
      </c>
    </row>
    <row r="192" spans="1:25" s="490" customFormat="1">
      <c r="A192" s="549" t="s">
        <v>45</v>
      </c>
      <c r="B192" s="529" t="str">
        <f t="shared" ref="B192:Y192" si="48">IFERROR(B163*100/B$143,"")</f>
        <v/>
      </c>
      <c r="C192" s="529" t="str">
        <f t="shared" si="48"/>
        <v/>
      </c>
      <c r="D192" s="529" t="str">
        <f t="shared" si="48"/>
        <v/>
      </c>
      <c r="E192" s="529" t="str">
        <f t="shared" si="48"/>
        <v/>
      </c>
      <c r="F192" s="529" t="str">
        <f t="shared" si="48"/>
        <v/>
      </c>
      <c r="G192" s="529" t="str">
        <f t="shared" si="48"/>
        <v/>
      </c>
      <c r="H192" s="529" t="str">
        <f t="shared" si="48"/>
        <v/>
      </c>
      <c r="I192" s="529" t="str">
        <f t="shared" si="48"/>
        <v/>
      </c>
      <c r="J192" s="529" t="str">
        <f t="shared" si="48"/>
        <v/>
      </c>
      <c r="K192" s="529" t="str">
        <f t="shared" si="48"/>
        <v/>
      </c>
      <c r="L192" s="529" t="str">
        <f t="shared" si="48"/>
        <v/>
      </c>
      <c r="M192" s="529" t="str">
        <f t="shared" si="48"/>
        <v/>
      </c>
      <c r="N192" s="529" t="str">
        <f t="shared" si="48"/>
        <v/>
      </c>
      <c r="O192" s="529" t="str">
        <f t="shared" si="48"/>
        <v/>
      </c>
      <c r="P192" s="529" t="str">
        <f t="shared" si="48"/>
        <v/>
      </c>
      <c r="Q192" s="529" t="str">
        <f t="shared" si="48"/>
        <v/>
      </c>
      <c r="R192" s="529" t="str">
        <f t="shared" si="48"/>
        <v/>
      </c>
      <c r="S192" s="529" t="str">
        <f t="shared" si="48"/>
        <v/>
      </c>
      <c r="T192" s="529" t="str">
        <f t="shared" si="48"/>
        <v/>
      </c>
      <c r="U192" s="529" t="str">
        <f t="shared" si="48"/>
        <v/>
      </c>
      <c r="V192" s="529" t="str">
        <f t="shared" si="48"/>
        <v/>
      </c>
      <c r="W192" s="529" t="str">
        <f t="shared" si="48"/>
        <v/>
      </c>
      <c r="X192" s="529" t="str">
        <f t="shared" si="48"/>
        <v/>
      </c>
      <c r="Y192" s="530" t="str">
        <f t="shared" si="48"/>
        <v/>
      </c>
    </row>
    <row r="193" spans="1:25" s="490" customFormat="1">
      <c r="A193" s="549" t="s">
        <v>46</v>
      </c>
      <c r="B193" s="529" t="str">
        <f t="shared" ref="B193:Y193" si="49">IFERROR(B164*100/B$143,"")</f>
        <v/>
      </c>
      <c r="C193" s="529" t="str">
        <f t="shared" si="49"/>
        <v/>
      </c>
      <c r="D193" s="529" t="str">
        <f t="shared" si="49"/>
        <v/>
      </c>
      <c r="E193" s="529" t="str">
        <f t="shared" si="49"/>
        <v/>
      </c>
      <c r="F193" s="529" t="str">
        <f t="shared" si="49"/>
        <v/>
      </c>
      <c r="G193" s="529" t="str">
        <f t="shared" si="49"/>
        <v/>
      </c>
      <c r="H193" s="529" t="str">
        <f t="shared" si="49"/>
        <v/>
      </c>
      <c r="I193" s="529" t="str">
        <f t="shared" si="49"/>
        <v/>
      </c>
      <c r="J193" s="529" t="str">
        <f t="shared" si="49"/>
        <v/>
      </c>
      <c r="K193" s="529" t="str">
        <f t="shared" si="49"/>
        <v/>
      </c>
      <c r="L193" s="529" t="str">
        <f t="shared" si="49"/>
        <v/>
      </c>
      <c r="M193" s="529" t="str">
        <f t="shared" si="49"/>
        <v/>
      </c>
      <c r="N193" s="529" t="str">
        <f t="shared" si="49"/>
        <v/>
      </c>
      <c r="O193" s="529" t="str">
        <f t="shared" si="49"/>
        <v/>
      </c>
      <c r="P193" s="529" t="str">
        <f t="shared" si="49"/>
        <v/>
      </c>
      <c r="Q193" s="529" t="str">
        <f t="shared" si="49"/>
        <v/>
      </c>
      <c r="R193" s="529" t="str">
        <f t="shared" si="49"/>
        <v/>
      </c>
      <c r="S193" s="529" t="str">
        <f t="shared" si="49"/>
        <v/>
      </c>
      <c r="T193" s="529" t="str">
        <f t="shared" si="49"/>
        <v/>
      </c>
      <c r="U193" s="529" t="str">
        <f t="shared" si="49"/>
        <v/>
      </c>
      <c r="V193" s="529" t="str">
        <f t="shared" si="49"/>
        <v/>
      </c>
      <c r="W193" s="529" t="str">
        <f t="shared" si="49"/>
        <v/>
      </c>
      <c r="X193" s="529" t="str">
        <f t="shared" si="49"/>
        <v/>
      </c>
      <c r="Y193" s="530" t="str">
        <f t="shared" si="49"/>
        <v/>
      </c>
    </row>
    <row r="194" spans="1:25" s="490" customFormat="1">
      <c r="A194" s="407" t="s">
        <v>22</v>
      </c>
      <c r="B194" s="529" t="str">
        <f t="shared" ref="B194:Y194" si="50">IFERROR(B165*100/B143,"")</f>
        <v/>
      </c>
      <c r="C194" s="529" t="str">
        <f t="shared" si="50"/>
        <v/>
      </c>
      <c r="D194" s="529" t="str">
        <f t="shared" si="50"/>
        <v/>
      </c>
      <c r="E194" s="529" t="str">
        <f t="shared" si="50"/>
        <v/>
      </c>
      <c r="F194" s="529" t="str">
        <f t="shared" si="50"/>
        <v/>
      </c>
      <c r="G194" s="529" t="str">
        <f t="shared" si="50"/>
        <v/>
      </c>
      <c r="H194" s="529" t="str">
        <f t="shared" si="50"/>
        <v/>
      </c>
      <c r="I194" s="529" t="str">
        <f t="shared" si="50"/>
        <v/>
      </c>
      <c r="J194" s="529" t="str">
        <f t="shared" si="50"/>
        <v/>
      </c>
      <c r="K194" s="529" t="str">
        <f t="shared" si="50"/>
        <v/>
      </c>
      <c r="L194" s="529" t="str">
        <f t="shared" si="50"/>
        <v/>
      </c>
      <c r="M194" s="529" t="str">
        <f t="shared" si="50"/>
        <v/>
      </c>
      <c r="N194" s="529" t="str">
        <f t="shared" si="50"/>
        <v/>
      </c>
      <c r="O194" s="529" t="str">
        <f t="shared" si="50"/>
        <v/>
      </c>
      <c r="P194" s="529" t="str">
        <f t="shared" si="50"/>
        <v/>
      </c>
      <c r="Q194" s="529" t="str">
        <f t="shared" si="50"/>
        <v/>
      </c>
      <c r="R194" s="529" t="str">
        <f t="shared" si="50"/>
        <v/>
      </c>
      <c r="S194" s="529" t="str">
        <f t="shared" si="50"/>
        <v/>
      </c>
      <c r="T194" s="529" t="str">
        <f t="shared" si="50"/>
        <v/>
      </c>
      <c r="U194" s="529" t="str">
        <f t="shared" si="50"/>
        <v/>
      </c>
      <c r="V194" s="529" t="str">
        <f t="shared" si="50"/>
        <v/>
      </c>
      <c r="W194" s="529" t="str">
        <f t="shared" si="50"/>
        <v/>
      </c>
      <c r="X194" s="529" t="str">
        <f t="shared" si="50"/>
        <v/>
      </c>
      <c r="Y194" s="530" t="str">
        <f t="shared" si="50"/>
        <v/>
      </c>
    </row>
    <row r="195" spans="1:25" s="490" customFormat="1">
      <c r="A195" s="407" t="s">
        <v>47</v>
      </c>
      <c r="B195" s="529" t="str">
        <f t="shared" ref="B195:Y195" si="51">IFERROR(B166*100/B165,"")</f>
        <v/>
      </c>
      <c r="C195" s="529" t="str">
        <f t="shared" si="51"/>
        <v/>
      </c>
      <c r="D195" s="529" t="str">
        <f t="shared" si="51"/>
        <v/>
      </c>
      <c r="E195" s="529" t="str">
        <f t="shared" si="51"/>
        <v/>
      </c>
      <c r="F195" s="529" t="str">
        <f t="shared" si="51"/>
        <v/>
      </c>
      <c r="G195" s="529" t="str">
        <f t="shared" si="51"/>
        <v/>
      </c>
      <c r="H195" s="529" t="str">
        <f t="shared" si="51"/>
        <v/>
      </c>
      <c r="I195" s="529" t="str">
        <f t="shared" si="51"/>
        <v/>
      </c>
      <c r="J195" s="529" t="str">
        <f t="shared" si="51"/>
        <v/>
      </c>
      <c r="K195" s="529" t="str">
        <f t="shared" si="51"/>
        <v/>
      </c>
      <c r="L195" s="529" t="str">
        <f t="shared" si="51"/>
        <v/>
      </c>
      <c r="M195" s="529" t="str">
        <f t="shared" si="51"/>
        <v/>
      </c>
      <c r="N195" s="529" t="str">
        <f t="shared" si="51"/>
        <v/>
      </c>
      <c r="O195" s="529" t="str">
        <f t="shared" si="51"/>
        <v/>
      </c>
      <c r="P195" s="529" t="str">
        <f t="shared" si="51"/>
        <v/>
      </c>
      <c r="Q195" s="529" t="str">
        <f t="shared" si="51"/>
        <v/>
      </c>
      <c r="R195" s="529" t="str">
        <f t="shared" si="51"/>
        <v/>
      </c>
      <c r="S195" s="529" t="str">
        <f t="shared" si="51"/>
        <v/>
      </c>
      <c r="T195" s="529" t="str">
        <f t="shared" si="51"/>
        <v/>
      </c>
      <c r="U195" s="529" t="str">
        <f t="shared" si="51"/>
        <v/>
      </c>
      <c r="V195" s="529" t="str">
        <f t="shared" si="51"/>
        <v/>
      </c>
      <c r="W195" s="529" t="str">
        <f t="shared" si="51"/>
        <v/>
      </c>
      <c r="X195" s="529" t="str">
        <f t="shared" si="51"/>
        <v/>
      </c>
      <c r="Y195" s="530" t="str">
        <f t="shared" si="51"/>
        <v/>
      </c>
    </row>
    <row r="196" spans="1:25" s="490" customFormat="1">
      <c r="A196" s="407" t="s">
        <v>48</v>
      </c>
      <c r="B196" s="529" t="str">
        <f t="shared" ref="B196:Y196" si="52">IFERROR(B167*100/B164,"")</f>
        <v/>
      </c>
      <c r="C196" s="529" t="str">
        <f t="shared" si="52"/>
        <v/>
      </c>
      <c r="D196" s="529" t="str">
        <f t="shared" si="52"/>
        <v/>
      </c>
      <c r="E196" s="529" t="str">
        <f t="shared" si="52"/>
        <v/>
      </c>
      <c r="F196" s="529" t="str">
        <f t="shared" si="52"/>
        <v/>
      </c>
      <c r="G196" s="529" t="str">
        <f t="shared" si="52"/>
        <v/>
      </c>
      <c r="H196" s="529" t="str">
        <f t="shared" si="52"/>
        <v/>
      </c>
      <c r="I196" s="529" t="str">
        <f t="shared" si="52"/>
        <v/>
      </c>
      <c r="J196" s="529" t="str">
        <f t="shared" si="52"/>
        <v/>
      </c>
      <c r="K196" s="529" t="str">
        <f t="shared" si="52"/>
        <v/>
      </c>
      <c r="L196" s="529" t="str">
        <f t="shared" si="52"/>
        <v/>
      </c>
      <c r="M196" s="529" t="str">
        <f t="shared" si="52"/>
        <v/>
      </c>
      <c r="N196" s="529" t="str">
        <f t="shared" si="52"/>
        <v/>
      </c>
      <c r="O196" s="529" t="str">
        <f t="shared" si="52"/>
        <v/>
      </c>
      <c r="P196" s="529" t="str">
        <f t="shared" si="52"/>
        <v/>
      </c>
      <c r="Q196" s="529" t="str">
        <f t="shared" si="52"/>
        <v/>
      </c>
      <c r="R196" s="529" t="str">
        <f t="shared" si="52"/>
        <v/>
      </c>
      <c r="S196" s="529" t="str">
        <f t="shared" si="52"/>
        <v/>
      </c>
      <c r="T196" s="529" t="str">
        <f t="shared" si="52"/>
        <v/>
      </c>
      <c r="U196" s="529" t="str">
        <f t="shared" si="52"/>
        <v/>
      </c>
      <c r="V196" s="529" t="str">
        <f t="shared" si="52"/>
        <v/>
      </c>
      <c r="W196" s="529" t="str">
        <f t="shared" si="52"/>
        <v/>
      </c>
      <c r="X196" s="529" t="str">
        <f t="shared" si="52"/>
        <v/>
      </c>
      <c r="Y196" s="530" t="str">
        <f t="shared" si="52"/>
        <v/>
      </c>
    </row>
    <row r="197" spans="1:25" s="490" customFormat="1" ht="18" customHeight="1">
      <c r="A197" s="549" t="s">
        <v>49</v>
      </c>
      <c r="B197" s="529" t="str">
        <f t="shared" ref="B197:Y197" si="53">IFERROR(B168*100/B143,"")</f>
        <v/>
      </c>
      <c r="C197" s="529" t="str">
        <f t="shared" si="53"/>
        <v/>
      </c>
      <c r="D197" s="529" t="str">
        <f t="shared" si="53"/>
        <v/>
      </c>
      <c r="E197" s="529" t="str">
        <f t="shared" si="53"/>
        <v/>
      </c>
      <c r="F197" s="529" t="str">
        <f t="shared" si="53"/>
        <v/>
      </c>
      <c r="G197" s="529" t="str">
        <f t="shared" si="53"/>
        <v/>
      </c>
      <c r="H197" s="529" t="str">
        <f t="shared" si="53"/>
        <v/>
      </c>
      <c r="I197" s="529" t="str">
        <f t="shared" si="53"/>
        <v/>
      </c>
      <c r="J197" s="529" t="str">
        <f t="shared" si="53"/>
        <v/>
      </c>
      <c r="K197" s="529" t="str">
        <f t="shared" si="53"/>
        <v/>
      </c>
      <c r="L197" s="529" t="str">
        <f t="shared" si="53"/>
        <v/>
      </c>
      <c r="M197" s="529" t="str">
        <f t="shared" si="53"/>
        <v/>
      </c>
      <c r="N197" s="529" t="str">
        <f t="shared" si="53"/>
        <v/>
      </c>
      <c r="O197" s="529" t="str">
        <f t="shared" si="53"/>
        <v/>
      </c>
      <c r="P197" s="529" t="str">
        <f t="shared" si="53"/>
        <v/>
      </c>
      <c r="Q197" s="529" t="str">
        <f t="shared" si="53"/>
        <v/>
      </c>
      <c r="R197" s="529" t="str">
        <f t="shared" si="53"/>
        <v/>
      </c>
      <c r="S197" s="529" t="str">
        <f t="shared" si="53"/>
        <v/>
      </c>
      <c r="T197" s="529" t="str">
        <f t="shared" si="53"/>
        <v/>
      </c>
      <c r="U197" s="529" t="str">
        <f t="shared" si="53"/>
        <v/>
      </c>
      <c r="V197" s="529" t="str">
        <f t="shared" si="53"/>
        <v/>
      </c>
      <c r="W197" s="529" t="str">
        <f t="shared" si="53"/>
        <v/>
      </c>
      <c r="X197" s="529" t="str">
        <f t="shared" si="53"/>
        <v/>
      </c>
      <c r="Y197" s="530" t="str">
        <f t="shared" si="53"/>
        <v/>
      </c>
    </row>
    <row r="198" spans="1:25" s="490" customFormat="1" ht="18" customHeight="1">
      <c r="A198" s="549" t="s">
        <v>50</v>
      </c>
      <c r="B198" s="529" t="str">
        <f t="shared" ref="B198:Y198" si="54">IFERROR(B169*100/B$143,"")</f>
        <v/>
      </c>
      <c r="C198" s="529" t="str">
        <f t="shared" si="54"/>
        <v/>
      </c>
      <c r="D198" s="529" t="str">
        <f t="shared" si="54"/>
        <v/>
      </c>
      <c r="E198" s="529" t="str">
        <f t="shared" si="54"/>
        <v/>
      </c>
      <c r="F198" s="529" t="str">
        <f t="shared" si="54"/>
        <v/>
      </c>
      <c r="G198" s="529" t="str">
        <f t="shared" si="54"/>
        <v/>
      </c>
      <c r="H198" s="529" t="str">
        <f t="shared" si="54"/>
        <v/>
      </c>
      <c r="I198" s="529" t="str">
        <f t="shared" si="54"/>
        <v/>
      </c>
      <c r="J198" s="529" t="str">
        <f t="shared" si="54"/>
        <v/>
      </c>
      <c r="K198" s="529" t="str">
        <f t="shared" si="54"/>
        <v/>
      </c>
      <c r="L198" s="529" t="str">
        <f t="shared" si="54"/>
        <v/>
      </c>
      <c r="M198" s="529" t="str">
        <f t="shared" si="54"/>
        <v/>
      </c>
      <c r="N198" s="529" t="str">
        <f t="shared" si="54"/>
        <v/>
      </c>
      <c r="O198" s="529" t="str">
        <f t="shared" si="54"/>
        <v/>
      </c>
      <c r="P198" s="529" t="str">
        <f t="shared" si="54"/>
        <v/>
      </c>
      <c r="Q198" s="529" t="str">
        <f t="shared" si="54"/>
        <v/>
      </c>
      <c r="R198" s="529" t="str">
        <f t="shared" si="54"/>
        <v/>
      </c>
      <c r="S198" s="529" t="str">
        <f t="shared" si="54"/>
        <v/>
      </c>
      <c r="T198" s="529" t="str">
        <f t="shared" si="54"/>
        <v/>
      </c>
      <c r="U198" s="529" t="str">
        <f t="shared" si="54"/>
        <v/>
      </c>
      <c r="V198" s="529" t="str">
        <f t="shared" si="54"/>
        <v/>
      </c>
      <c r="W198" s="529" t="str">
        <f t="shared" si="54"/>
        <v/>
      </c>
      <c r="X198" s="529" t="str">
        <f t="shared" si="54"/>
        <v/>
      </c>
      <c r="Y198" s="530" t="str">
        <f t="shared" si="54"/>
        <v/>
      </c>
    </row>
    <row r="199" spans="1:25" s="490" customFormat="1" ht="20.25" customHeight="1">
      <c r="A199" s="407" t="s">
        <v>51</v>
      </c>
      <c r="B199" s="529" t="str">
        <f t="shared" ref="B199:Y199" si="55">IFERROR(B170*100/B$143,"")</f>
        <v/>
      </c>
      <c r="C199" s="529" t="str">
        <f t="shared" si="55"/>
        <v/>
      </c>
      <c r="D199" s="529" t="str">
        <f t="shared" si="55"/>
        <v/>
      </c>
      <c r="E199" s="529" t="str">
        <f t="shared" si="55"/>
        <v/>
      </c>
      <c r="F199" s="529" t="str">
        <f t="shared" si="55"/>
        <v/>
      </c>
      <c r="G199" s="529" t="str">
        <f t="shared" si="55"/>
        <v/>
      </c>
      <c r="H199" s="529" t="str">
        <f t="shared" si="55"/>
        <v/>
      </c>
      <c r="I199" s="529" t="str">
        <f t="shared" si="55"/>
        <v/>
      </c>
      <c r="J199" s="529" t="str">
        <f t="shared" si="55"/>
        <v/>
      </c>
      <c r="K199" s="529" t="str">
        <f t="shared" si="55"/>
        <v/>
      </c>
      <c r="L199" s="529" t="str">
        <f t="shared" si="55"/>
        <v/>
      </c>
      <c r="M199" s="529" t="str">
        <f t="shared" si="55"/>
        <v/>
      </c>
      <c r="N199" s="529" t="str">
        <f t="shared" si="55"/>
        <v/>
      </c>
      <c r="O199" s="529" t="str">
        <f t="shared" si="55"/>
        <v/>
      </c>
      <c r="P199" s="529" t="str">
        <f t="shared" si="55"/>
        <v/>
      </c>
      <c r="Q199" s="529" t="str">
        <f t="shared" si="55"/>
        <v/>
      </c>
      <c r="R199" s="529" t="str">
        <f t="shared" si="55"/>
        <v/>
      </c>
      <c r="S199" s="529" t="str">
        <f t="shared" si="55"/>
        <v/>
      </c>
      <c r="T199" s="529" t="str">
        <f t="shared" si="55"/>
        <v/>
      </c>
      <c r="U199" s="529" t="str">
        <f t="shared" si="55"/>
        <v/>
      </c>
      <c r="V199" s="529" t="str">
        <f t="shared" si="55"/>
        <v/>
      </c>
      <c r="W199" s="529" t="str">
        <f t="shared" si="55"/>
        <v/>
      </c>
      <c r="X199" s="529" t="str">
        <f t="shared" si="55"/>
        <v/>
      </c>
      <c r="Y199" s="530" t="str">
        <f t="shared" si="55"/>
        <v/>
      </c>
    </row>
    <row r="200" spans="1:25" s="490" customFormat="1" ht="48" customHeight="1">
      <c r="A200" s="518" t="s">
        <v>52</v>
      </c>
      <c r="B200" s="531" t="str">
        <f t="shared" ref="B200:Y200" si="56">IFERROR(B171*100/B$145,"")</f>
        <v/>
      </c>
      <c r="C200" s="531" t="str">
        <f t="shared" si="56"/>
        <v/>
      </c>
      <c r="D200" s="531" t="str">
        <f t="shared" si="56"/>
        <v/>
      </c>
      <c r="E200" s="531" t="str">
        <f t="shared" si="56"/>
        <v/>
      </c>
      <c r="F200" s="531" t="str">
        <f t="shared" si="56"/>
        <v/>
      </c>
      <c r="G200" s="531" t="str">
        <f t="shared" si="56"/>
        <v/>
      </c>
      <c r="H200" s="531" t="str">
        <f t="shared" si="56"/>
        <v/>
      </c>
      <c r="I200" s="531" t="str">
        <f t="shared" si="56"/>
        <v/>
      </c>
      <c r="J200" s="531" t="str">
        <f t="shared" si="56"/>
        <v/>
      </c>
      <c r="K200" s="531" t="str">
        <f t="shared" si="56"/>
        <v/>
      </c>
      <c r="L200" s="531" t="str">
        <f t="shared" si="56"/>
        <v/>
      </c>
      <c r="M200" s="531" t="str">
        <f t="shared" si="56"/>
        <v/>
      </c>
      <c r="N200" s="531" t="str">
        <f t="shared" si="56"/>
        <v/>
      </c>
      <c r="O200" s="531" t="str">
        <f t="shared" si="56"/>
        <v/>
      </c>
      <c r="P200" s="531" t="str">
        <f t="shared" si="56"/>
        <v/>
      </c>
      <c r="Q200" s="531" t="str">
        <f t="shared" si="56"/>
        <v/>
      </c>
      <c r="R200" s="531" t="str">
        <f t="shared" si="56"/>
        <v/>
      </c>
      <c r="S200" s="531" t="str">
        <f t="shared" si="56"/>
        <v/>
      </c>
      <c r="T200" s="531" t="str">
        <f t="shared" si="56"/>
        <v/>
      </c>
      <c r="U200" s="531" t="str">
        <f t="shared" si="56"/>
        <v/>
      </c>
      <c r="V200" s="531" t="str">
        <f t="shared" si="56"/>
        <v/>
      </c>
      <c r="W200" s="531" t="str">
        <f t="shared" si="56"/>
        <v/>
      </c>
      <c r="X200" s="531" t="str">
        <f t="shared" si="56"/>
        <v/>
      </c>
      <c r="Y200" s="532" t="str">
        <f t="shared" si="56"/>
        <v/>
      </c>
    </row>
    <row r="201" spans="1:25" s="490" customFormat="1">
      <c r="A201" s="415" t="s">
        <v>17</v>
      </c>
    </row>
    <row r="202" spans="1:25" s="490" customFormat="1">
      <c r="A202" s="415"/>
    </row>
    <row r="203" spans="1:25" s="490" customFormat="1" ht="14.25">
      <c r="A203" s="979" t="s">
        <v>53</v>
      </c>
      <c r="B203" s="963">
        <v>2013</v>
      </c>
      <c r="C203" s="964"/>
      <c r="D203" s="965"/>
      <c r="E203" s="963">
        <v>2014</v>
      </c>
      <c r="F203" s="964"/>
      <c r="G203" s="965"/>
      <c r="H203" s="963">
        <v>2015</v>
      </c>
      <c r="I203" s="964"/>
      <c r="J203" s="965"/>
    </row>
    <row r="204" spans="1:25" s="490" customFormat="1" ht="14.25">
      <c r="A204" s="980"/>
      <c r="B204" s="982"/>
      <c r="C204" s="983"/>
      <c r="D204" s="984"/>
      <c r="E204" s="982"/>
      <c r="F204" s="983"/>
      <c r="G204" s="984"/>
      <c r="H204" s="982"/>
      <c r="I204" s="983"/>
      <c r="J204" s="984"/>
    </row>
    <row r="205" spans="1:25" s="490" customFormat="1">
      <c r="A205" s="981"/>
      <c r="B205" s="523" t="s">
        <v>54</v>
      </c>
      <c r="C205" s="523" t="s">
        <v>55</v>
      </c>
      <c r="D205" s="523" t="s">
        <v>56</v>
      </c>
      <c r="E205" s="523" t="s">
        <v>54</v>
      </c>
      <c r="F205" s="523" t="s">
        <v>55</v>
      </c>
      <c r="G205" s="523" t="s">
        <v>56</v>
      </c>
      <c r="H205" s="523" t="s">
        <v>54</v>
      </c>
      <c r="I205" s="523" t="s">
        <v>55</v>
      </c>
      <c r="J205" s="524" t="s">
        <v>56</v>
      </c>
    </row>
    <row r="206" spans="1:25" s="490" customFormat="1">
      <c r="A206" s="525" t="s">
        <v>44</v>
      </c>
      <c r="B206" s="526" t="str">
        <f t="shared" ref="B206:J206" si="57">IFERROR(B176*100/B$153,"")</f>
        <v/>
      </c>
      <c r="C206" s="526" t="str">
        <f t="shared" si="57"/>
        <v/>
      </c>
      <c r="D206" s="526" t="str">
        <f t="shared" si="57"/>
        <v/>
      </c>
      <c r="E206" s="526" t="str">
        <f t="shared" si="57"/>
        <v/>
      </c>
      <c r="F206" s="526" t="str">
        <f t="shared" si="57"/>
        <v/>
      </c>
      <c r="G206" s="526" t="str">
        <f t="shared" si="57"/>
        <v/>
      </c>
      <c r="H206" s="526" t="str">
        <f t="shared" si="57"/>
        <v/>
      </c>
      <c r="I206" s="526" t="str">
        <f t="shared" si="57"/>
        <v/>
      </c>
      <c r="J206" s="527" t="str">
        <f t="shared" si="57"/>
        <v/>
      </c>
    </row>
    <row r="207" spans="1:25" s="490" customFormat="1">
      <c r="A207" s="528" t="s">
        <v>45</v>
      </c>
      <c r="B207" s="529" t="str">
        <f t="shared" ref="B207:J207" si="58">IFERROR(B177*100/B$153,"")</f>
        <v/>
      </c>
      <c r="C207" s="529" t="str">
        <f t="shared" si="58"/>
        <v/>
      </c>
      <c r="D207" s="529" t="str">
        <f t="shared" si="58"/>
        <v/>
      </c>
      <c r="E207" s="529" t="str">
        <f t="shared" si="58"/>
        <v/>
      </c>
      <c r="F207" s="529" t="str">
        <f t="shared" si="58"/>
        <v/>
      </c>
      <c r="G207" s="529" t="str">
        <f t="shared" si="58"/>
        <v/>
      </c>
      <c r="H207" s="529" t="str">
        <f t="shared" si="58"/>
        <v/>
      </c>
      <c r="I207" s="529" t="str">
        <f t="shared" si="58"/>
        <v/>
      </c>
      <c r="J207" s="530" t="str">
        <f t="shared" si="58"/>
        <v/>
      </c>
    </row>
    <row r="208" spans="1:25" s="490" customFormat="1">
      <c r="A208" s="528" t="s">
        <v>46</v>
      </c>
      <c r="B208" s="529" t="str">
        <f t="shared" ref="B208:J208" si="59">IFERROR(B178*100/B$153,"")</f>
        <v/>
      </c>
      <c r="C208" s="529" t="str">
        <f t="shared" si="59"/>
        <v/>
      </c>
      <c r="D208" s="529" t="str">
        <f t="shared" si="59"/>
        <v/>
      </c>
      <c r="E208" s="529" t="str">
        <f t="shared" si="59"/>
        <v/>
      </c>
      <c r="F208" s="529" t="str">
        <f t="shared" si="59"/>
        <v/>
      </c>
      <c r="G208" s="529" t="str">
        <f t="shared" si="59"/>
        <v/>
      </c>
      <c r="H208" s="529" t="str">
        <f t="shared" si="59"/>
        <v/>
      </c>
      <c r="I208" s="529" t="str">
        <f t="shared" si="59"/>
        <v/>
      </c>
      <c r="J208" s="530" t="str">
        <f t="shared" si="59"/>
        <v/>
      </c>
    </row>
    <row r="209" spans="1:23" s="490" customFormat="1">
      <c r="A209" s="408" t="s">
        <v>22</v>
      </c>
      <c r="B209" s="529" t="str">
        <f t="shared" ref="B209:J209" si="60">IFERROR(B179*100/B$153,"")</f>
        <v/>
      </c>
      <c r="C209" s="529" t="str">
        <f t="shared" si="60"/>
        <v/>
      </c>
      <c r="D209" s="529" t="str">
        <f t="shared" si="60"/>
        <v/>
      </c>
      <c r="E209" s="529" t="str">
        <f t="shared" si="60"/>
        <v/>
      </c>
      <c r="F209" s="529" t="str">
        <f t="shared" si="60"/>
        <v/>
      </c>
      <c r="G209" s="529" t="str">
        <f t="shared" si="60"/>
        <v/>
      </c>
      <c r="H209" s="529" t="str">
        <f t="shared" si="60"/>
        <v/>
      </c>
      <c r="I209" s="529" t="str">
        <f t="shared" si="60"/>
        <v/>
      </c>
      <c r="J209" s="530" t="str">
        <f t="shared" si="60"/>
        <v/>
      </c>
    </row>
    <row r="210" spans="1:23" s="490" customFormat="1">
      <c r="A210" s="408" t="s">
        <v>47</v>
      </c>
      <c r="B210" s="529" t="str">
        <f t="shared" ref="B210:J210" si="61">IFERROR(B180*100/B179,"")</f>
        <v/>
      </c>
      <c r="C210" s="529" t="str">
        <f t="shared" si="61"/>
        <v/>
      </c>
      <c r="D210" s="529" t="str">
        <f t="shared" si="61"/>
        <v/>
      </c>
      <c r="E210" s="529" t="str">
        <f t="shared" si="61"/>
        <v/>
      </c>
      <c r="F210" s="529" t="str">
        <f t="shared" si="61"/>
        <v/>
      </c>
      <c r="G210" s="529" t="str">
        <f t="shared" si="61"/>
        <v/>
      </c>
      <c r="H210" s="529" t="str">
        <f t="shared" si="61"/>
        <v/>
      </c>
      <c r="I210" s="529" t="str">
        <f t="shared" si="61"/>
        <v/>
      </c>
      <c r="J210" s="530" t="str">
        <f t="shared" si="61"/>
        <v/>
      </c>
    </row>
    <row r="211" spans="1:23" s="490" customFormat="1">
      <c r="A211" s="408" t="s">
        <v>48</v>
      </c>
      <c r="B211" s="529" t="str">
        <f t="shared" ref="B211:J211" si="62">IFERROR(B181*100/B178,"")</f>
        <v/>
      </c>
      <c r="C211" s="529" t="str">
        <f t="shared" si="62"/>
        <v/>
      </c>
      <c r="D211" s="529" t="str">
        <f t="shared" si="62"/>
        <v/>
      </c>
      <c r="E211" s="529" t="str">
        <f t="shared" si="62"/>
        <v/>
      </c>
      <c r="F211" s="529" t="str">
        <f t="shared" si="62"/>
        <v/>
      </c>
      <c r="G211" s="529" t="str">
        <f t="shared" si="62"/>
        <v/>
      </c>
      <c r="H211" s="529" t="str">
        <f t="shared" si="62"/>
        <v/>
      </c>
      <c r="I211" s="529" t="str">
        <f t="shared" si="62"/>
        <v/>
      </c>
      <c r="J211" s="530" t="str">
        <f t="shared" si="62"/>
        <v/>
      </c>
    </row>
    <row r="212" spans="1:23" s="490" customFormat="1">
      <c r="A212" s="528" t="s">
        <v>49</v>
      </c>
      <c r="B212" s="529" t="str">
        <f t="shared" ref="B212:J212" si="63">IFERROR(B182*100/B$153,"")</f>
        <v/>
      </c>
      <c r="C212" s="529" t="str">
        <f t="shared" si="63"/>
        <v/>
      </c>
      <c r="D212" s="529" t="str">
        <f t="shared" si="63"/>
        <v/>
      </c>
      <c r="E212" s="529" t="str">
        <f t="shared" si="63"/>
        <v/>
      </c>
      <c r="F212" s="529" t="str">
        <f t="shared" si="63"/>
        <v/>
      </c>
      <c r="G212" s="529" t="str">
        <f t="shared" si="63"/>
        <v/>
      </c>
      <c r="H212" s="529" t="str">
        <f t="shared" si="63"/>
        <v/>
      </c>
      <c r="I212" s="529" t="str">
        <f t="shared" si="63"/>
        <v/>
      </c>
      <c r="J212" s="530" t="str">
        <f t="shared" si="63"/>
        <v/>
      </c>
    </row>
    <row r="213" spans="1:23" s="490" customFormat="1">
      <c r="A213" s="528" t="s">
        <v>50</v>
      </c>
      <c r="B213" s="529" t="str">
        <f t="shared" ref="B213:J213" si="64">IFERROR(B183*100/B$153,"")</f>
        <v/>
      </c>
      <c r="C213" s="529" t="str">
        <f t="shared" si="64"/>
        <v/>
      </c>
      <c r="D213" s="529" t="str">
        <f t="shared" si="64"/>
        <v/>
      </c>
      <c r="E213" s="529" t="str">
        <f t="shared" si="64"/>
        <v/>
      </c>
      <c r="F213" s="529" t="str">
        <f t="shared" si="64"/>
        <v/>
      </c>
      <c r="G213" s="529" t="str">
        <f t="shared" si="64"/>
        <v/>
      </c>
      <c r="H213" s="529" t="str">
        <f t="shared" si="64"/>
        <v/>
      </c>
      <c r="I213" s="529" t="str">
        <f t="shared" si="64"/>
        <v/>
      </c>
      <c r="J213" s="530" t="str">
        <f t="shared" si="64"/>
        <v/>
      </c>
    </row>
    <row r="214" spans="1:23" s="490" customFormat="1">
      <c r="A214" s="408" t="s">
        <v>51</v>
      </c>
      <c r="B214" s="529" t="str">
        <f t="shared" ref="B214:J214" si="65">IFERROR(B184*100/B$153,"")</f>
        <v/>
      </c>
      <c r="C214" s="529" t="str">
        <f t="shared" si="65"/>
        <v/>
      </c>
      <c r="D214" s="529" t="str">
        <f t="shared" si="65"/>
        <v/>
      </c>
      <c r="E214" s="529" t="str">
        <f t="shared" si="65"/>
        <v/>
      </c>
      <c r="F214" s="529" t="str">
        <f t="shared" si="65"/>
        <v/>
      </c>
      <c r="G214" s="529" t="str">
        <f t="shared" si="65"/>
        <v/>
      </c>
      <c r="H214" s="529" t="str">
        <f t="shared" si="65"/>
        <v/>
      </c>
      <c r="I214" s="529" t="str">
        <f t="shared" si="65"/>
        <v/>
      </c>
      <c r="J214" s="530" t="str">
        <f t="shared" si="65"/>
        <v/>
      </c>
    </row>
    <row r="215" spans="1:23" s="490" customFormat="1" ht="45.6" customHeight="1">
      <c r="A215" s="533" t="s">
        <v>52</v>
      </c>
      <c r="B215" s="531" t="str">
        <f t="shared" ref="B215:J215" si="66">IFERROR(B185*100/B155,"")</f>
        <v/>
      </c>
      <c r="C215" s="531" t="str">
        <f t="shared" si="66"/>
        <v/>
      </c>
      <c r="D215" s="531" t="str">
        <f t="shared" si="66"/>
        <v/>
      </c>
      <c r="E215" s="531" t="str">
        <f t="shared" si="66"/>
        <v/>
      </c>
      <c r="F215" s="531" t="str">
        <f t="shared" si="66"/>
        <v/>
      </c>
      <c r="G215" s="531" t="str">
        <f t="shared" si="66"/>
        <v/>
      </c>
      <c r="H215" s="531" t="str">
        <f t="shared" si="66"/>
        <v/>
      </c>
      <c r="I215" s="531" t="str">
        <f t="shared" si="66"/>
        <v/>
      </c>
      <c r="J215" s="532" t="str">
        <f t="shared" si="66"/>
        <v/>
      </c>
    </row>
    <row r="216" spans="1:23" s="490" customFormat="1">
      <c r="A216" s="415" t="s">
        <v>17</v>
      </c>
    </row>
    <row r="217" spans="1:23">
      <c r="A217" s="415"/>
    </row>
    <row r="218" spans="1:23">
      <c r="A218" s="1055" t="s">
        <v>57</v>
      </c>
      <c r="B218" s="1056"/>
      <c r="C218" s="1056"/>
      <c r="D218" s="1056"/>
      <c r="E218" s="1056"/>
      <c r="F218" s="1056"/>
      <c r="G218" s="1056"/>
      <c r="H218" s="1056"/>
      <c r="I218" s="1056"/>
      <c r="J218" s="1056"/>
      <c r="K218" s="1056"/>
      <c r="L218" s="1056"/>
      <c r="M218" s="1056"/>
      <c r="N218" s="1056"/>
      <c r="O218" s="1056"/>
      <c r="P218" s="1056"/>
      <c r="Q218" s="1056"/>
      <c r="R218" s="1056"/>
      <c r="S218" s="1056"/>
      <c r="T218" s="1056"/>
      <c r="U218" s="1056"/>
      <c r="V218" s="1056"/>
      <c r="W218" s="1057"/>
    </row>
    <row r="219" spans="1:23">
      <c r="A219" s="1077" t="s">
        <v>211</v>
      </c>
      <c r="B219" s="1053">
        <v>2006</v>
      </c>
      <c r="C219" s="1054"/>
      <c r="D219" s="1053">
        <v>2007</v>
      </c>
      <c r="E219" s="1054"/>
      <c r="F219" s="1053">
        <v>2008</v>
      </c>
      <c r="G219" s="1054"/>
      <c r="H219" s="1053">
        <v>2009</v>
      </c>
      <c r="I219" s="1054"/>
      <c r="J219" s="1053">
        <v>2010</v>
      </c>
      <c r="K219" s="1054"/>
      <c r="L219" s="1053">
        <v>2011</v>
      </c>
      <c r="M219" s="1054"/>
      <c r="N219" s="1058">
        <v>2012</v>
      </c>
      <c r="O219" s="1116"/>
      <c r="P219" s="1116"/>
      <c r="Q219" s="1059"/>
      <c r="R219" s="1053">
        <v>2013</v>
      </c>
      <c r="S219" s="1054"/>
      <c r="T219" s="1053">
        <v>2014</v>
      </c>
      <c r="U219" s="1054"/>
      <c r="V219" s="1053">
        <v>2015</v>
      </c>
      <c r="W219" s="1054"/>
    </row>
    <row r="220" spans="1:23">
      <c r="A220" s="1077"/>
      <c r="B220" s="982"/>
      <c r="C220" s="984"/>
      <c r="D220" s="982"/>
      <c r="E220" s="984"/>
      <c r="F220" s="982"/>
      <c r="G220" s="984"/>
      <c r="H220" s="982"/>
      <c r="I220" s="984"/>
      <c r="J220" s="982"/>
      <c r="K220" s="984"/>
      <c r="L220" s="982"/>
      <c r="M220" s="984"/>
      <c r="N220" s="1058" t="s">
        <v>0</v>
      </c>
      <c r="O220" s="1059"/>
      <c r="P220" s="1058" t="s">
        <v>8</v>
      </c>
      <c r="Q220" s="1059"/>
      <c r="R220" s="982"/>
      <c r="S220" s="984"/>
      <c r="T220" s="982"/>
      <c r="U220" s="984"/>
      <c r="V220" s="982"/>
      <c r="W220" s="984"/>
    </row>
    <row r="221" spans="1:23">
      <c r="A221" s="1077"/>
      <c r="B221" s="534" t="s">
        <v>120</v>
      </c>
      <c r="C221" s="534" t="s">
        <v>60</v>
      </c>
      <c r="D221" s="534" t="s">
        <v>120</v>
      </c>
      <c r="E221" s="534" t="s">
        <v>60</v>
      </c>
      <c r="F221" s="534" t="s">
        <v>120</v>
      </c>
      <c r="G221" s="534" t="s">
        <v>60</v>
      </c>
      <c r="H221" s="534" t="s">
        <v>120</v>
      </c>
      <c r="I221" s="534" t="s">
        <v>60</v>
      </c>
      <c r="J221" s="534" t="s">
        <v>120</v>
      </c>
      <c r="K221" s="534" t="s">
        <v>60</v>
      </c>
      <c r="L221" s="534" t="s">
        <v>120</v>
      </c>
      <c r="M221" s="534" t="s">
        <v>60</v>
      </c>
      <c r="N221" s="534" t="s">
        <v>120</v>
      </c>
      <c r="O221" s="534" t="s">
        <v>60</v>
      </c>
      <c r="P221" s="534" t="s">
        <v>120</v>
      </c>
      <c r="Q221" s="534" t="s">
        <v>60</v>
      </c>
      <c r="R221" s="534" t="s">
        <v>120</v>
      </c>
      <c r="S221" s="534" t="s">
        <v>60</v>
      </c>
      <c r="T221" s="534" t="s">
        <v>120</v>
      </c>
      <c r="U221" s="534" t="s">
        <v>60</v>
      </c>
      <c r="V221" s="534" t="s">
        <v>120</v>
      </c>
      <c r="W221" s="534" t="s">
        <v>60</v>
      </c>
    </row>
    <row r="222" spans="1:23" ht="30" customHeight="1">
      <c r="A222" s="535" t="s">
        <v>61</v>
      </c>
      <c r="B222" s="536"/>
      <c r="C222" s="537" t="str">
        <f>IF(B222=0,"",B222*100/M102)</f>
        <v/>
      </c>
      <c r="D222" s="536"/>
      <c r="E222" s="537" t="str">
        <f>IF(D222=0,"",D222*100/N102)</f>
        <v/>
      </c>
      <c r="F222" s="536"/>
      <c r="G222" s="537" t="str">
        <f>IF(F222=0,"",F222*100/O102)</f>
        <v/>
      </c>
      <c r="H222" s="536"/>
      <c r="I222" s="537" t="str">
        <f>IF(H222=0,"",H222*100/P102)</f>
        <v/>
      </c>
      <c r="J222" s="536"/>
      <c r="K222" s="537" t="str">
        <f>IF(J222=0,"",J222*100/Q102)</f>
        <v/>
      </c>
      <c r="L222" s="536"/>
      <c r="M222" s="537" t="str">
        <f>IF(L222=0,"",L222*100/R102)</f>
        <v/>
      </c>
      <c r="N222" s="536"/>
      <c r="O222" s="537" t="str">
        <f>IF(N222=0,"",N222*100/S102)</f>
        <v/>
      </c>
      <c r="P222" s="536"/>
      <c r="Q222" s="537" t="str">
        <f>IF(P222=0,"",P222*100/T102)</f>
        <v/>
      </c>
      <c r="R222" s="536"/>
      <c r="S222" s="537" t="str">
        <f>IF(R222=0,"",R222*100/U102)</f>
        <v/>
      </c>
      <c r="T222" s="536"/>
      <c r="U222" s="537" t="str">
        <f>IF(T222=0,"",T222*100/V102)</f>
        <v/>
      </c>
      <c r="V222" s="536"/>
      <c r="W222" s="538" t="str">
        <f>IF(V222=0,"",V222*100/W102)</f>
        <v/>
      </c>
    </row>
    <row r="223" spans="1:23" ht="16.5" customHeight="1">
      <c r="A223" s="539" t="s">
        <v>351</v>
      </c>
      <c r="B223" s="1110"/>
      <c r="C223" s="1111"/>
      <c r="D223" s="1111"/>
      <c r="E223" s="1111"/>
      <c r="F223" s="1111"/>
      <c r="G223" s="1111"/>
      <c r="H223" s="1111"/>
      <c r="I223" s="1111"/>
      <c r="J223" s="1111"/>
      <c r="K223" s="1111"/>
      <c r="L223" s="1111"/>
      <c r="M223" s="1112"/>
      <c r="N223" s="540"/>
      <c r="O223" s="541" t="str">
        <f>IF(N223=0,"",N223*100/$S$102)</f>
        <v/>
      </c>
      <c r="P223" s="540"/>
      <c r="Q223" s="541" t="str">
        <f>IF(P223=0,"",P223*100/$T$102)</f>
        <v/>
      </c>
      <c r="R223" s="540"/>
      <c r="S223" s="541" t="str">
        <f>IF(R223=0,"",R223*100/$U$102)</f>
        <v/>
      </c>
      <c r="T223" s="540"/>
      <c r="U223" s="541" t="str">
        <f>IF(T223=0,"",T223*100/$V$102)</f>
        <v/>
      </c>
      <c r="V223" s="540"/>
      <c r="W223" s="542" t="str">
        <f>IF(V223=0,"",V223*100/$W$102)</f>
        <v/>
      </c>
    </row>
    <row r="224" spans="1:23" ht="28.5" customHeight="1">
      <c r="A224" s="653" t="s">
        <v>62</v>
      </c>
      <c r="B224" s="1113"/>
      <c r="C224" s="1114"/>
      <c r="D224" s="1114"/>
      <c r="E224" s="1114"/>
      <c r="F224" s="1114"/>
      <c r="G224" s="1114"/>
      <c r="H224" s="1114"/>
      <c r="I224" s="1114"/>
      <c r="J224" s="1114"/>
      <c r="K224" s="1114"/>
      <c r="L224" s="1114"/>
      <c r="M224" s="1115"/>
      <c r="N224" s="544"/>
      <c r="O224" s="545" t="str">
        <f>IF(N224=0,"",N224*100/$S$102)</f>
        <v/>
      </c>
      <c r="P224" s="546"/>
      <c r="Q224" s="545" t="str">
        <f>IF(P224=0,"",P224*100/$T$102)</f>
        <v/>
      </c>
      <c r="R224" s="546"/>
      <c r="S224" s="545" t="str">
        <f>IF(R224=0,"",R224*100/$U$102)</f>
        <v/>
      </c>
      <c r="T224" s="546"/>
      <c r="U224" s="545" t="str">
        <f>IF(T224=0,"",T224*100/$V$102)</f>
        <v/>
      </c>
      <c r="V224" s="546"/>
      <c r="W224" s="547" t="str">
        <f>IF(V224=0,"",V224*100/$W$102)</f>
        <v/>
      </c>
    </row>
    <row r="225" spans="1:23" ht="32.25" customHeight="1">
      <c r="A225" s="549" t="s">
        <v>334</v>
      </c>
      <c r="B225" s="546"/>
      <c r="C225" s="545" t="str">
        <f>IF(B225=0,"",B225*100/(B864+M44))</f>
        <v/>
      </c>
      <c r="D225" s="546"/>
      <c r="E225" s="545" t="str">
        <f>IF(D225=0,"",D225*100/(B44+N44))</f>
        <v/>
      </c>
      <c r="F225" s="546"/>
      <c r="G225" s="545" t="str">
        <f>IF(F225=0,"",F225*100/(D44+O44))</f>
        <v/>
      </c>
      <c r="H225" s="546"/>
      <c r="I225" s="545" t="str">
        <f>IF(H225=0,"",H225*100/(E44+P44))</f>
        <v/>
      </c>
      <c r="J225" s="546"/>
      <c r="K225" s="545" t="str">
        <f>IF(J225=0,"",J225*100/(F44+Q44))</f>
        <v/>
      </c>
      <c r="L225" s="546"/>
      <c r="M225" s="545" t="str">
        <f>IF(L225=0,"",L225*100/(G44+R44))</f>
        <v/>
      </c>
      <c r="N225" s="544"/>
      <c r="O225" s="545" t="str">
        <f>IF(N225=0,"",N225*100/(H44+S44))</f>
        <v/>
      </c>
      <c r="P225" s="546"/>
      <c r="Q225" s="545" t="str">
        <f>IF(P225=0,"",P225*100/(I44+T44))</f>
        <v/>
      </c>
      <c r="R225" s="546"/>
      <c r="S225" s="545" t="str">
        <f>IF(R225=0,"",R225*100/(J44+U44))</f>
        <v/>
      </c>
      <c r="T225" s="546"/>
      <c r="U225" s="545" t="str">
        <f>IF(T225=0,"",T225*100/(K44+V44))</f>
        <v/>
      </c>
      <c r="V225" s="546"/>
      <c r="W225" s="547" t="str">
        <f>IF(V225=0,"",V225*100/(L44+W44))</f>
        <v/>
      </c>
    </row>
    <row r="226" spans="1:23" ht="18" customHeight="1">
      <c r="A226" s="543" t="s">
        <v>212</v>
      </c>
      <c r="B226" s="546"/>
      <c r="C226" s="545" t="str">
        <f>IF(B226=0,"",B226*100/(B44+M44))</f>
        <v/>
      </c>
      <c r="D226" s="546"/>
      <c r="E226" s="545" t="str">
        <f>IF(D226=0,"",D226*100/(C44+N44))</f>
        <v/>
      </c>
      <c r="F226" s="546"/>
      <c r="G226" s="545" t="str">
        <f>IF(F226=0,"",F226*100/(D44+O44))</f>
        <v/>
      </c>
      <c r="H226" s="546"/>
      <c r="I226" s="545" t="str">
        <f>IF(H226=0,"",H226*100/(E44+P44))</f>
        <v/>
      </c>
      <c r="J226" s="546"/>
      <c r="K226" s="545" t="str">
        <f>IF(J226=0,"",J226*100/(F44+Q44))</f>
        <v/>
      </c>
      <c r="L226" s="546"/>
      <c r="M226" s="545" t="str">
        <f>IF(L226=0,"",L226*100/(G44+R44))</f>
        <v/>
      </c>
      <c r="N226" s="544"/>
      <c r="O226" s="545" t="str">
        <f>IF(N226=0,"",N226*100/(H44+S44))</f>
        <v/>
      </c>
      <c r="P226" s="546"/>
      <c r="Q226" s="545" t="str">
        <f>IF(P226=0,"",P226*100/(I44+T44))</f>
        <v/>
      </c>
      <c r="R226" s="546"/>
      <c r="S226" s="545" t="str">
        <f>IF(R226=0,"",R226*100/(J44+U44))</f>
        <v/>
      </c>
      <c r="T226" s="546"/>
      <c r="U226" s="545" t="str">
        <f>IF(T226=0,"",T226*100/(K44+V44))</f>
        <v/>
      </c>
      <c r="V226" s="546"/>
      <c r="W226" s="547" t="str">
        <f>IF(V226=0,"",V226*100/(L44+W44))</f>
        <v/>
      </c>
    </row>
    <row r="227" spans="1:23" ht="16.5" customHeight="1">
      <c r="A227" s="543" t="s">
        <v>213</v>
      </c>
      <c r="B227" s="546"/>
      <c r="C227" s="545" t="str">
        <f>IF(B227=0,"",B227*100/(B44+M44))</f>
        <v/>
      </c>
      <c r="D227" s="546"/>
      <c r="E227" s="545" t="str">
        <f>IF(D227=0,"",D227*100/(C44+N44))</f>
        <v/>
      </c>
      <c r="F227" s="546"/>
      <c r="G227" s="545" t="str">
        <f>IF(F227=0,"",F227*100/(D44+O44))</f>
        <v/>
      </c>
      <c r="H227" s="546"/>
      <c r="I227" s="545" t="str">
        <f>IF(H227=0,"",H227*100/(E44+P44))</f>
        <v/>
      </c>
      <c r="J227" s="546"/>
      <c r="K227" s="545" t="str">
        <f>IF(J227=0,"",J227*100/(F44+Q44))</f>
        <v/>
      </c>
      <c r="L227" s="546"/>
      <c r="M227" s="545" t="str">
        <f>IF(L227=0,"",L227*100/(G44+R44))</f>
        <v/>
      </c>
      <c r="N227" s="544"/>
      <c r="O227" s="545" t="str">
        <f>IF(N227=0,"",N227*100/(H44+S44))</f>
        <v/>
      </c>
      <c r="P227" s="546"/>
      <c r="Q227" s="545" t="str">
        <f>IF(P227=0,"",P227*100/(I44+T44))</f>
        <v/>
      </c>
      <c r="R227" s="546"/>
      <c r="S227" s="545" t="str">
        <f>IF(R227=0,"",R227*100/(J44+U44))</f>
        <v/>
      </c>
      <c r="T227" s="546"/>
      <c r="U227" s="545" t="str">
        <f>IF(T227=0,"",T227*100/(K44+V44))</f>
        <v/>
      </c>
      <c r="V227" s="546"/>
      <c r="W227" s="547" t="str">
        <f>IF(V227=0,"",V227*100/(L44+W44))</f>
        <v/>
      </c>
    </row>
    <row r="228" spans="1:23" ht="16.5" customHeight="1">
      <c r="A228" s="543" t="s">
        <v>214</v>
      </c>
      <c r="B228" s="546"/>
      <c r="C228" s="545" t="str">
        <f>IF(B228=0,"",B228*100/(B44+M44))</f>
        <v/>
      </c>
      <c r="D228" s="546"/>
      <c r="E228" s="545" t="str">
        <f>IF(D228=0,"",D228*100/(C44+N44))</f>
        <v/>
      </c>
      <c r="F228" s="546"/>
      <c r="G228" s="545" t="str">
        <f>IF(F228=0,"",F228*100/(D44+O44))</f>
        <v/>
      </c>
      <c r="H228" s="546"/>
      <c r="I228" s="545" t="str">
        <f>IF(H228=0,"",H228*100/(E44+P44))</f>
        <v/>
      </c>
      <c r="J228" s="546"/>
      <c r="K228" s="545" t="str">
        <f>IF(J228=0,"",J228*100/(F44+Q44))</f>
        <v/>
      </c>
      <c r="L228" s="546"/>
      <c r="M228" s="545" t="str">
        <f>IF(L228=0,"",L228*100/(G44+R44))</f>
        <v/>
      </c>
      <c r="N228" s="544"/>
      <c r="O228" s="545" t="str">
        <f>IF(N228=0,"",N228*100/(H44+S44))</f>
        <v/>
      </c>
      <c r="P228" s="546"/>
      <c r="Q228" s="545" t="str">
        <f>IF(P228=0,"",P228*100/(I44+T44))</f>
        <v/>
      </c>
      <c r="R228" s="546"/>
      <c r="S228" s="545" t="str">
        <f>IF(R228=0,"",R228*100/(J44+U44))</f>
        <v/>
      </c>
      <c r="T228" s="546"/>
      <c r="U228" s="545" t="str">
        <f>IF(T228=0,"",T228*100/(K44+V44))</f>
        <v/>
      </c>
      <c r="V228" s="546"/>
      <c r="W228" s="547" t="str">
        <f>IF(V228=0,"",V228*100/(L44+W44))</f>
        <v/>
      </c>
    </row>
    <row r="229" spans="1:23" ht="27.6" customHeight="1">
      <c r="A229" s="405" t="s">
        <v>66</v>
      </c>
      <c r="B229" s="546"/>
      <c r="C229" s="545" t="str">
        <f>IF(B229=0,"",B229*100/(B44+M44))</f>
        <v/>
      </c>
      <c r="D229" s="546"/>
      <c r="E229" s="545" t="str">
        <f>IF(D229=0,"",D229*100/(C44+N44))</f>
        <v/>
      </c>
      <c r="F229" s="546"/>
      <c r="G229" s="545" t="str">
        <f>IF(F229=0,"",F229*100/(D44+O44))</f>
        <v/>
      </c>
      <c r="H229" s="546"/>
      <c r="I229" s="545" t="str">
        <f>IF(H229=0,"",H229*100/(E44+P44))</f>
        <v/>
      </c>
      <c r="J229" s="546"/>
      <c r="K229" s="545" t="str">
        <f>IF(J229=0,"",J229*100/(F44+Q44))</f>
        <v/>
      </c>
      <c r="L229" s="546"/>
      <c r="M229" s="545" t="str">
        <f>IF(L229=0,"",L229*100/(G44+R44))</f>
        <v/>
      </c>
      <c r="N229" s="544"/>
      <c r="O229" s="545" t="str">
        <f>IF(N229=0,"",N229*100/(H44+S44))</f>
        <v/>
      </c>
      <c r="P229" s="546"/>
      <c r="Q229" s="545" t="str">
        <f>IF(P229=0,"",P229*100/(I44+T44))</f>
        <v/>
      </c>
      <c r="R229" s="546"/>
      <c r="S229" s="545" t="str">
        <f>IF(R229=0,"",R229*100/(J44+U44))</f>
        <v/>
      </c>
      <c r="T229" s="546"/>
      <c r="U229" s="545" t="str">
        <f>IF(T229=0,"",T229*100/(K44+V44))</f>
        <v/>
      </c>
      <c r="V229" s="546"/>
      <c r="W229" s="547" t="str">
        <f>IF(V229=0,"",V229*100/(L44+W44))</f>
        <v/>
      </c>
    </row>
    <row r="230" spans="1:23" ht="18" customHeight="1">
      <c r="A230" s="548" t="s">
        <v>73</v>
      </c>
      <c r="B230" s="546"/>
      <c r="C230" s="545" t="str">
        <f>IF(B230=0,"",B230*100/(B44+M44))</f>
        <v/>
      </c>
      <c r="D230" s="546"/>
      <c r="E230" s="545" t="str">
        <f>IF(D230=0,"",D230*100/(C44+N44))</f>
        <v/>
      </c>
      <c r="F230" s="546"/>
      <c r="G230" s="545" t="str">
        <f>IF(F230=0,"",F230*100/(D44+O44))</f>
        <v/>
      </c>
      <c r="H230" s="546"/>
      <c r="I230" s="545" t="str">
        <f>IF(H230=0,"",H230*100/(E44+P44))</f>
        <v/>
      </c>
      <c r="J230" s="546"/>
      <c r="K230" s="545" t="str">
        <f>IF(J230=0,"",J230*100/(F44+Q44))</f>
        <v/>
      </c>
      <c r="L230" s="546"/>
      <c r="M230" s="545" t="str">
        <f>IF(L230=0,"",L230*100/(G44+R44))</f>
        <v/>
      </c>
      <c r="N230" s="544"/>
      <c r="O230" s="545" t="str">
        <f>IF(N230=0,"",N230*100/(H44+S44))</f>
        <v/>
      </c>
      <c r="P230" s="546"/>
      <c r="Q230" s="545" t="str">
        <f>IF(P230=0,"",P230*100/(I44+T44))</f>
        <v/>
      </c>
      <c r="R230" s="546"/>
      <c r="S230" s="545" t="str">
        <f>IF(R230=0,"",R230*100/(J44+U44))</f>
        <v/>
      </c>
      <c r="T230" s="546"/>
      <c r="U230" s="545" t="str">
        <f>IF(T230=0,"",T230*100/(K44+V44))</f>
        <v/>
      </c>
      <c r="V230" s="546"/>
      <c r="W230" s="547" t="str">
        <f>IF(V230=0,"",V230*100/(L44+W44))</f>
        <v/>
      </c>
    </row>
    <row r="231" spans="1:23" ht="36" customHeight="1">
      <c r="A231" s="549" t="s">
        <v>68</v>
      </c>
      <c r="B231" s="1068"/>
      <c r="C231" s="1069"/>
      <c r="D231" s="1069"/>
      <c r="E231" s="1070"/>
      <c r="F231" s="546"/>
      <c r="G231" s="545" t="str">
        <f>IFERROR(F231*100/F233,"")</f>
        <v/>
      </c>
      <c r="H231" s="546"/>
      <c r="I231" s="545" t="str">
        <f>IFERROR(H231*100/H233,"")</f>
        <v/>
      </c>
      <c r="J231" s="546"/>
      <c r="K231" s="545" t="str">
        <f>IFERROR(J231*100/J233,"")</f>
        <v/>
      </c>
      <c r="L231" s="546"/>
      <c r="M231" s="545" t="str">
        <f>IFERROR(L231*100/L233,"")</f>
        <v/>
      </c>
      <c r="N231" s="544"/>
      <c r="O231" s="545" t="str">
        <f>IFERROR(N231*100/N233,"")</f>
        <v/>
      </c>
      <c r="P231" s="546"/>
      <c r="Q231" s="545" t="str">
        <f>IFERROR(P231*100/P233,"")</f>
        <v/>
      </c>
      <c r="R231" s="546"/>
      <c r="S231" s="545" t="str">
        <f>IFERROR(R231*100/R233,"")</f>
        <v/>
      </c>
      <c r="T231" s="546"/>
      <c r="U231" s="545" t="str">
        <f>IFERROR(T231*100/T233,"")</f>
        <v/>
      </c>
      <c r="V231" s="546"/>
      <c r="W231" s="547" t="str">
        <f>IFERROR(V231*100/V233,"")</f>
        <v/>
      </c>
    </row>
    <row r="232" spans="1:23" ht="34.5" customHeight="1">
      <c r="A232" s="549" t="s">
        <v>69</v>
      </c>
      <c r="B232" s="1071"/>
      <c r="C232" s="1072"/>
      <c r="D232" s="1072"/>
      <c r="E232" s="1073"/>
      <c r="F232" s="546"/>
      <c r="G232" s="545" t="str">
        <f>IFERROR(F232*100/F233,"")</f>
        <v/>
      </c>
      <c r="H232" s="546"/>
      <c r="I232" s="545" t="str">
        <f>IFERROR(H232*100/H233,"")</f>
        <v/>
      </c>
      <c r="J232" s="546"/>
      <c r="K232" s="545" t="str">
        <f>IFERROR(J232*100/J233,"")</f>
        <v/>
      </c>
      <c r="L232" s="546"/>
      <c r="M232" s="545" t="str">
        <f>IFERROR(L232*100/L233,"")</f>
        <v/>
      </c>
      <c r="N232" s="544"/>
      <c r="O232" s="545" t="str">
        <f>IFERROR(N232*100/N233,"")</f>
        <v/>
      </c>
      <c r="P232" s="546"/>
      <c r="Q232" s="545" t="str">
        <f>IFERROR(P232*100/P233,"")</f>
        <v/>
      </c>
      <c r="R232" s="546"/>
      <c r="S232" s="545" t="str">
        <f>IFERROR(R232*100/R233,"")</f>
        <v/>
      </c>
      <c r="T232" s="546"/>
      <c r="U232" s="545" t="str">
        <f>IFERROR(T232*100/T233,"")</f>
        <v/>
      </c>
      <c r="V232" s="546"/>
      <c r="W232" s="547" t="str">
        <f>IFERROR(V232*100/V233,"")</f>
        <v/>
      </c>
    </row>
    <row r="233" spans="1:23" ht="52.5" customHeight="1">
      <c r="A233" s="533" t="s">
        <v>67</v>
      </c>
      <c r="B233" s="1074"/>
      <c r="C233" s="1075"/>
      <c r="D233" s="1075"/>
      <c r="E233" s="1076"/>
      <c r="F233" s="550">
        <f>SUM(F231:F232)</f>
        <v>0</v>
      </c>
      <c r="G233" s="551" t="str">
        <f>IFERROR(F233*100/($D$95+$O$95+$D$102),"")</f>
        <v/>
      </c>
      <c r="H233" s="550">
        <f>SUM(H231:H232)</f>
        <v>0</v>
      </c>
      <c r="I233" s="551" t="str">
        <f>IFERROR(H233*100/($E$95+$P$95+$E$102),"")</f>
        <v/>
      </c>
      <c r="J233" s="550">
        <f>SUM(J231:J232)</f>
        <v>0</v>
      </c>
      <c r="K233" s="551" t="str">
        <f>IFERROR(J233*100/($F$95+$Q$95+$F$102),"")</f>
        <v/>
      </c>
      <c r="L233" s="550">
        <f>SUM(L231:L232)</f>
        <v>0</v>
      </c>
      <c r="M233" s="551" t="str">
        <f>IFERROR(L233*100/($G$95+$R$95+$G$102),"")</f>
        <v/>
      </c>
      <c r="N233" s="550">
        <f>SUM(N231:N232)</f>
        <v>0</v>
      </c>
      <c r="O233" s="551" t="str">
        <f>IFERROR(N233*100/($H$95+$S$95+$H$102),"")</f>
        <v/>
      </c>
      <c r="P233" s="550">
        <f>SUM(P231:P232)</f>
        <v>0</v>
      </c>
      <c r="Q233" s="551" t="str">
        <f>IFERROR(P233*100/($I$95+$T$95+$I$102),"")</f>
        <v/>
      </c>
      <c r="R233" s="550">
        <f>SUM(R231:R232)</f>
        <v>0</v>
      </c>
      <c r="S233" s="552" t="str">
        <f>IFERROR(R233*100/($J$95+$U$95+$J$102),"")</f>
        <v/>
      </c>
      <c r="T233" s="550">
        <f>SUM(T231:T232)</f>
        <v>0</v>
      </c>
      <c r="U233" s="552" t="str">
        <f>IFERROR(T233*100/($K$95+$V$95+$K$102),"")</f>
        <v/>
      </c>
      <c r="V233" s="550">
        <f>SUM(V231:V232)</f>
        <v>0</v>
      </c>
      <c r="W233" s="553" t="str">
        <f>IFERROR(V233*100/($L$95+$W$95+$L$102),"")</f>
        <v/>
      </c>
    </row>
    <row r="235" spans="1:23" s="490" customFormat="1">
      <c r="A235" s="1012" t="s">
        <v>71</v>
      </c>
      <c r="B235" s="1013"/>
      <c r="C235" s="1013"/>
      <c r="D235" s="1013"/>
      <c r="E235" s="1013"/>
      <c r="F235" s="1013"/>
      <c r="G235" s="1013"/>
      <c r="H235" s="1013"/>
      <c r="I235" s="1013"/>
      <c r="J235" s="1013"/>
      <c r="K235" s="1013"/>
      <c r="L235" s="1013"/>
      <c r="M235" s="1013"/>
      <c r="N235" s="1013"/>
      <c r="O235" s="1013"/>
      <c r="P235" s="1013"/>
      <c r="Q235" s="1013"/>
      <c r="R235" s="1013"/>
      <c r="S235" s="1013"/>
      <c r="T235" s="1013"/>
      <c r="U235" s="1013"/>
      <c r="V235" s="1013"/>
      <c r="W235" s="1014"/>
    </row>
    <row r="236" spans="1:23" s="490" customFormat="1">
      <c r="A236" s="1098" t="s">
        <v>58</v>
      </c>
      <c r="B236" s="1096">
        <v>2006</v>
      </c>
      <c r="C236" s="1097"/>
      <c r="D236" s="1096">
        <v>2007</v>
      </c>
      <c r="E236" s="1097"/>
      <c r="F236" s="1096">
        <v>2008</v>
      </c>
      <c r="G236" s="1097"/>
      <c r="H236" s="1096">
        <v>2009</v>
      </c>
      <c r="I236" s="1097"/>
      <c r="J236" s="1096">
        <v>2010</v>
      </c>
      <c r="K236" s="1097"/>
      <c r="L236" s="1096">
        <v>2011</v>
      </c>
      <c r="M236" s="1097"/>
      <c r="N236" s="1012">
        <v>2012</v>
      </c>
      <c r="O236" s="1013"/>
      <c r="P236" s="1013"/>
      <c r="Q236" s="1013"/>
      <c r="R236" s="1096">
        <v>2013</v>
      </c>
      <c r="S236" s="1097"/>
      <c r="T236" s="1096">
        <v>2014</v>
      </c>
      <c r="U236" s="1097"/>
      <c r="V236" s="1096">
        <v>2015</v>
      </c>
      <c r="W236" s="1097"/>
    </row>
    <row r="237" spans="1:23" s="490" customFormat="1">
      <c r="A237" s="1098"/>
      <c r="B237" s="982"/>
      <c r="C237" s="984"/>
      <c r="D237" s="982"/>
      <c r="E237" s="984"/>
      <c r="F237" s="982"/>
      <c r="G237" s="984"/>
      <c r="H237" s="982"/>
      <c r="I237" s="984"/>
      <c r="J237" s="1108"/>
      <c r="K237" s="1109"/>
      <c r="L237" s="1108"/>
      <c r="M237" s="1109"/>
      <c r="N237" s="1012" t="s">
        <v>0</v>
      </c>
      <c r="O237" s="1014"/>
      <c r="P237" s="1012" t="s">
        <v>8</v>
      </c>
      <c r="Q237" s="1013"/>
      <c r="R237" s="982"/>
      <c r="S237" s="984"/>
      <c r="T237" s="982"/>
      <c r="U237" s="984"/>
      <c r="V237" s="982"/>
      <c r="W237" s="984"/>
    </row>
    <row r="238" spans="1:23" s="490" customFormat="1">
      <c r="A238" s="1098"/>
      <c r="B238" s="554" t="s">
        <v>72</v>
      </c>
      <c r="C238" s="554" t="s">
        <v>60</v>
      </c>
      <c r="D238" s="554" t="s">
        <v>72</v>
      </c>
      <c r="E238" s="554" t="s">
        <v>60</v>
      </c>
      <c r="F238" s="554" t="s">
        <v>72</v>
      </c>
      <c r="G238" s="554" t="s">
        <v>60</v>
      </c>
      <c r="H238" s="554" t="s">
        <v>72</v>
      </c>
      <c r="I238" s="554" t="s">
        <v>60</v>
      </c>
      <c r="J238" s="554" t="s">
        <v>72</v>
      </c>
      <c r="K238" s="554" t="s">
        <v>60</v>
      </c>
      <c r="L238" s="554" t="s">
        <v>72</v>
      </c>
      <c r="M238" s="554" t="s">
        <v>60</v>
      </c>
      <c r="N238" s="554" t="s">
        <v>72</v>
      </c>
      <c r="O238" s="554" t="s">
        <v>60</v>
      </c>
      <c r="P238" s="554" t="s">
        <v>72</v>
      </c>
      <c r="Q238" s="554" t="s">
        <v>60</v>
      </c>
      <c r="R238" s="555" t="s">
        <v>72</v>
      </c>
      <c r="S238" s="555" t="s">
        <v>60</v>
      </c>
      <c r="T238" s="555" t="s">
        <v>72</v>
      </c>
      <c r="U238" s="555" t="s">
        <v>60</v>
      </c>
      <c r="V238" s="555" t="s">
        <v>72</v>
      </c>
      <c r="W238" s="555" t="s">
        <v>60</v>
      </c>
    </row>
    <row r="239" spans="1:23" s="490" customFormat="1" ht="33.75" customHeight="1">
      <c r="A239" s="700" t="s">
        <v>74</v>
      </c>
      <c r="B239" s="556"/>
      <c r="C239" s="557" t="str">
        <f>IF(B239=0,"",B239*100/(B45+M45))</f>
        <v/>
      </c>
      <c r="D239" s="556"/>
      <c r="E239" s="558" t="str">
        <f>IF(D239=0,"",D239*100/(C45+N45))</f>
        <v/>
      </c>
      <c r="F239" s="559"/>
      <c r="G239" s="560" t="str">
        <f>IF(F239=0,"",F239*100/(D45+O45))</f>
        <v/>
      </c>
      <c r="H239" s="559"/>
      <c r="I239" s="560" t="str">
        <f>IF(H239=0,"",H239*100/(E45+P45))</f>
        <v/>
      </c>
      <c r="J239" s="559"/>
      <c r="K239" s="560" t="str">
        <f>IF(J239=0,"",J239*100/(F45+Q45))</f>
        <v/>
      </c>
      <c r="L239" s="559"/>
      <c r="M239" s="560" t="str">
        <f>IF(L239=0,"",L239*100/(G45+R45))</f>
        <v/>
      </c>
      <c r="N239" s="559"/>
      <c r="O239" s="560" t="str">
        <f>IF(N239=0,"",N239*100/(H45+S45))</f>
        <v/>
      </c>
      <c r="P239" s="559"/>
      <c r="Q239" s="560" t="str">
        <f>IF(P239=0,"",P239*100/(I45+T45))</f>
        <v/>
      </c>
      <c r="R239" s="559"/>
      <c r="S239" s="560" t="str">
        <f>IF(R239=0,"",R239*100/(J45+U45))</f>
        <v/>
      </c>
      <c r="T239" s="559"/>
      <c r="U239" s="560" t="str">
        <f>IF(T239=0,"",T239*100/(K45+V45))</f>
        <v/>
      </c>
      <c r="V239" s="559"/>
      <c r="W239" s="560" t="str">
        <f>IF(V239=0,"",V239*100/(L45+W45))</f>
        <v/>
      </c>
    </row>
    <row r="240" spans="1:23" s="490" customFormat="1" ht="50.25" customHeight="1">
      <c r="A240" s="533" t="s">
        <v>76</v>
      </c>
      <c r="B240" s="1099"/>
      <c r="C240" s="1100"/>
      <c r="D240" s="1100"/>
      <c r="E240" s="1101"/>
      <c r="F240" s="559"/>
      <c r="G240" s="557" t="str">
        <f>IFERROR(F240*100/F242,"")</f>
        <v/>
      </c>
      <c r="H240" s="559"/>
      <c r="I240" s="557" t="str">
        <f>IFERROR(H240*100/H242,"")</f>
        <v/>
      </c>
      <c r="J240" s="559"/>
      <c r="K240" s="557" t="str">
        <f>IFERROR(J240*100/J242,"")</f>
        <v/>
      </c>
      <c r="L240" s="559"/>
      <c r="M240" s="557" t="str">
        <f>IFERROR(L240*100/L242,"")</f>
        <v/>
      </c>
      <c r="N240" s="559"/>
      <c r="O240" s="557" t="str">
        <f>IFERROR(N240*100/N242,"")</f>
        <v/>
      </c>
      <c r="P240" s="559"/>
      <c r="Q240" s="557" t="str">
        <f>IFERROR(P240*100/P242,"")</f>
        <v/>
      </c>
      <c r="R240" s="559"/>
      <c r="S240" s="557" t="str">
        <f>IFERROR(R240*100/R242,"")</f>
        <v/>
      </c>
      <c r="T240" s="559"/>
      <c r="U240" s="557" t="str">
        <f>IFERROR(T240*100/T242,"")</f>
        <v/>
      </c>
      <c r="V240" s="559"/>
      <c r="W240" s="557" t="str">
        <f>IFERROR(V240*100/V242,"")</f>
        <v/>
      </c>
    </row>
    <row r="241" spans="1:31" s="490" customFormat="1" ht="51.75" customHeight="1">
      <c r="A241" s="533" t="s">
        <v>77</v>
      </c>
      <c r="B241" s="1102"/>
      <c r="C241" s="1103"/>
      <c r="D241" s="1103"/>
      <c r="E241" s="1104"/>
      <c r="F241" s="559"/>
      <c r="G241" s="557" t="str">
        <f>IFERROR(F241*100/F242,"")</f>
        <v/>
      </c>
      <c r="H241" s="559"/>
      <c r="I241" s="557" t="str">
        <f>IFERROR(H241*100/H242,"")</f>
        <v/>
      </c>
      <c r="J241" s="559"/>
      <c r="K241" s="557" t="str">
        <f>IFERROR(J241*100/J242,"")</f>
        <v/>
      </c>
      <c r="L241" s="559"/>
      <c r="M241" s="557" t="str">
        <f>IFERROR(L241*100/L242,"")</f>
        <v/>
      </c>
      <c r="N241" s="559"/>
      <c r="O241" s="557" t="str">
        <f>IFERROR(N241*100/N242,"")</f>
        <v/>
      </c>
      <c r="P241" s="559"/>
      <c r="Q241" s="557" t="str">
        <f>IFERROR(P241*100/P242,"")</f>
        <v/>
      </c>
      <c r="R241" s="559"/>
      <c r="S241" s="557" t="str">
        <f>IFERROR(R241*100/R242,"")</f>
        <v/>
      </c>
      <c r="T241" s="559"/>
      <c r="U241" s="557" t="str">
        <f>IFERROR(T241*100/T242,"")</f>
        <v/>
      </c>
      <c r="V241" s="559"/>
      <c r="W241" s="557" t="str">
        <f>IFERROR(V241*100/V242,"")</f>
        <v/>
      </c>
    </row>
    <row r="242" spans="1:31" s="490" customFormat="1" ht="66.75" customHeight="1">
      <c r="A242" s="533" t="s">
        <v>75</v>
      </c>
      <c r="B242" s="1105"/>
      <c r="C242" s="1106"/>
      <c r="D242" s="1106"/>
      <c r="E242" s="1107"/>
      <c r="F242" s="561">
        <f>SUM(F240:F241)</f>
        <v>0</v>
      </c>
      <c r="G242" s="562" t="str">
        <f>IFERROR(F242*100/($D$96+$O$96+$D$103),"")</f>
        <v/>
      </c>
      <c r="H242" s="561">
        <f>SUM(H240:H241)</f>
        <v>0</v>
      </c>
      <c r="I242" s="562" t="str">
        <f>IFERROR(H242*100/($E$96+$P$96+$E$103),"")</f>
        <v/>
      </c>
      <c r="J242" s="561">
        <f>SUM(J240:J241)</f>
        <v>0</v>
      </c>
      <c r="K242" s="562" t="str">
        <f>IFERROR(J242*100/($F$96+$Q$96+$F$103),"")</f>
        <v/>
      </c>
      <c r="L242" s="561">
        <f>SUM(L240:L241)</f>
        <v>0</v>
      </c>
      <c r="M242" s="562" t="str">
        <f>IFERROR(L242*100/($G$96+$R$96+$G$103),"")</f>
        <v/>
      </c>
      <c r="N242" s="561">
        <f>SUM(N240:N241)</f>
        <v>0</v>
      </c>
      <c r="O242" s="562" t="str">
        <f>IFERROR(N242*100/($H$96+$S$96+$H$103),"")</f>
        <v/>
      </c>
      <c r="P242" s="561">
        <f>SUM(P240:P241)</f>
        <v>0</v>
      </c>
      <c r="Q242" s="562" t="str">
        <f>IFERROR(P242*100/($I$96+$T$96+$I$103),"")</f>
        <v/>
      </c>
      <c r="R242" s="561">
        <f>SUM(R240:R241)</f>
        <v>0</v>
      </c>
      <c r="S242" s="562" t="str">
        <f>IFERROR(R242*100/($J$96+$U$96+$J$103),"")</f>
        <v/>
      </c>
      <c r="T242" s="561">
        <f>SUM(T240:T241)</f>
        <v>0</v>
      </c>
      <c r="U242" s="562" t="str">
        <f>IFERROR(T242*100/($K$96+$V$96+$K$103),"")</f>
        <v/>
      </c>
      <c r="V242" s="561">
        <f>SUM(V240:V241)</f>
        <v>0</v>
      </c>
      <c r="W242" s="562" t="str">
        <f>IFERROR(V242*100/($L$96+$W$96+$L$103),"")</f>
        <v/>
      </c>
    </row>
    <row r="243" spans="1:31" s="490" customFormat="1">
      <c r="A243" s="1094" t="s">
        <v>78</v>
      </c>
      <c r="B243" s="1095"/>
      <c r="C243" s="1095"/>
      <c r="D243" s="1095"/>
      <c r="E243" s="1095"/>
      <c r="F243" s="1095"/>
      <c r="G243" s="1095"/>
      <c r="H243" s="1095"/>
      <c r="I243" s="1095"/>
      <c r="J243" s="1095"/>
      <c r="K243" s="1095"/>
      <c r="L243" s="1095"/>
      <c r="M243" s="1095"/>
      <c r="N243" s="1095"/>
      <c r="O243" s="1095"/>
      <c r="P243" s="1095"/>
      <c r="Q243" s="1095"/>
      <c r="R243" s="1095"/>
      <c r="S243" s="1095"/>
      <c r="T243" s="1095"/>
      <c r="U243" s="1095"/>
      <c r="V243" s="1095"/>
      <c r="W243" s="1095"/>
      <c r="X243" s="1095"/>
      <c r="Y243" s="1095"/>
      <c r="Z243" s="1095"/>
      <c r="AA243" s="1095"/>
      <c r="AB243" s="1095"/>
      <c r="AC243" s="1095"/>
      <c r="AD243" s="1095"/>
      <c r="AE243" s="1095"/>
    </row>
    <row r="244" spans="1:31" s="490" customFormat="1">
      <c r="A244" s="1095" t="s">
        <v>79</v>
      </c>
      <c r="B244" s="1095"/>
      <c r="C244" s="1095"/>
      <c r="D244" s="1095"/>
      <c r="E244" s="1095"/>
      <c r="F244" s="1095"/>
      <c r="G244" s="1095"/>
      <c r="H244" s="1095"/>
      <c r="I244" s="1095"/>
      <c r="J244" s="1095"/>
      <c r="K244" s="1095"/>
      <c r="L244" s="1095"/>
      <c r="M244" s="1095"/>
      <c r="N244" s="1095"/>
      <c r="O244" s="1095"/>
      <c r="P244" s="1095"/>
      <c r="Q244" s="1095"/>
      <c r="R244" s="1095"/>
      <c r="S244" s="1095"/>
      <c r="T244" s="1095"/>
      <c r="U244" s="1095"/>
      <c r="V244" s="1095"/>
      <c r="W244" s="1095"/>
      <c r="X244" s="1095"/>
      <c r="Y244" s="1095"/>
      <c r="Z244" s="1095"/>
      <c r="AA244" s="1095"/>
      <c r="AB244" s="1095"/>
      <c r="AC244" s="1095"/>
      <c r="AD244" s="1095"/>
      <c r="AE244" s="1095"/>
    </row>
    <row r="245" spans="1:31">
      <c r="A245" s="489" t="s">
        <v>17</v>
      </c>
    </row>
    <row r="246" spans="1:31" ht="11.25" customHeight="1">
      <c r="A246" s="489"/>
    </row>
    <row r="247" spans="1:31">
      <c r="A247" s="1065" t="s">
        <v>80</v>
      </c>
      <c r="B247" s="1066"/>
      <c r="C247" s="1066"/>
      <c r="D247" s="1066"/>
      <c r="E247" s="1066"/>
      <c r="F247" s="1066"/>
      <c r="G247" s="1066"/>
      <c r="H247" s="1066"/>
      <c r="I247" s="1066"/>
      <c r="J247" s="1066"/>
      <c r="K247" s="1066"/>
      <c r="L247" s="1066"/>
      <c r="M247" s="1066"/>
      <c r="N247" s="1066"/>
      <c r="O247" s="1066"/>
      <c r="P247" s="1066"/>
      <c r="Q247" s="1066"/>
      <c r="R247" s="1066"/>
      <c r="S247" s="1066"/>
      <c r="T247" s="1066"/>
      <c r="U247" s="1066"/>
      <c r="V247" s="1066"/>
      <c r="W247" s="1067"/>
    </row>
    <row r="248" spans="1:31">
      <c r="A248" s="1124" t="s">
        <v>211</v>
      </c>
      <c r="B248" s="1125">
        <v>2006</v>
      </c>
      <c r="C248" s="1126"/>
      <c r="D248" s="1125">
        <v>2007</v>
      </c>
      <c r="E248" s="1126"/>
      <c r="F248" s="1125">
        <v>2008</v>
      </c>
      <c r="G248" s="1126"/>
      <c r="H248" s="1125">
        <v>2009</v>
      </c>
      <c r="I248" s="1126"/>
      <c r="J248" s="1125">
        <v>2010</v>
      </c>
      <c r="K248" s="1126"/>
      <c r="L248" s="1125">
        <v>2011</v>
      </c>
      <c r="M248" s="1126"/>
      <c r="N248" s="1065">
        <v>2012</v>
      </c>
      <c r="O248" s="1066"/>
      <c r="P248" s="1066"/>
      <c r="Q248" s="1067"/>
      <c r="R248" s="1125">
        <v>2013</v>
      </c>
      <c r="S248" s="1126"/>
      <c r="T248" s="1125">
        <v>2014</v>
      </c>
      <c r="U248" s="1126"/>
      <c r="V248" s="1125">
        <v>2015</v>
      </c>
      <c r="W248" s="1126"/>
    </row>
    <row r="249" spans="1:31" ht="14.25" customHeight="1">
      <c r="A249" s="1124"/>
      <c r="B249" s="1127"/>
      <c r="C249" s="1128"/>
      <c r="D249" s="1127"/>
      <c r="E249" s="1128"/>
      <c r="F249" s="1127"/>
      <c r="G249" s="1128"/>
      <c r="H249" s="1127"/>
      <c r="I249" s="1128"/>
      <c r="J249" s="1127"/>
      <c r="K249" s="1128"/>
      <c r="L249" s="1127"/>
      <c r="M249" s="1128"/>
      <c r="N249" s="1181" t="s">
        <v>0</v>
      </c>
      <c r="O249" s="1182"/>
      <c r="P249" s="1065" t="s">
        <v>8</v>
      </c>
      <c r="Q249" s="1067"/>
      <c r="R249" s="1127"/>
      <c r="S249" s="1128"/>
      <c r="T249" s="1127"/>
      <c r="U249" s="1128"/>
      <c r="V249" s="1127"/>
      <c r="W249" s="1128"/>
    </row>
    <row r="250" spans="1:31">
      <c r="A250" s="1124"/>
      <c r="B250" s="665" t="s">
        <v>72</v>
      </c>
      <c r="C250" s="563" t="s">
        <v>60</v>
      </c>
      <c r="D250" s="665" t="s">
        <v>72</v>
      </c>
      <c r="E250" s="563" t="s">
        <v>60</v>
      </c>
      <c r="F250" s="665" t="s">
        <v>72</v>
      </c>
      <c r="G250" s="563" t="s">
        <v>60</v>
      </c>
      <c r="H250" s="665" t="s">
        <v>72</v>
      </c>
      <c r="I250" s="563" t="s">
        <v>60</v>
      </c>
      <c r="J250" s="563"/>
      <c r="K250" s="563"/>
      <c r="L250" s="665" t="s">
        <v>72</v>
      </c>
      <c r="M250" s="563" t="s">
        <v>60</v>
      </c>
      <c r="N250" s="665" t="s">
        <v>72</v>
      </c>
      <c r="O250" s="563" t="s">
        <v>60</v>
      </c>
      <c r="P250" s="665" t="s">
        <v>72</v>
      </c>
      <c r="Q250" s="563" t="s">
        <v>60</v>
      </c>
      <c r="R250" s="665" t="s">
        <v>72</v>
      </c>
      <c r="S250" s="563" t="s">
        <v>60</v>
      </c>
      <c r="T250" s="665" t="s">
        <v>72</v>
      </c>
      <c r="U250" s="563" t="s">
        <v>60</v>
      </c>
      <c r="V250" s="665" t="s">
        <v>72</v>
      </c>
      <c r="W250" s="563" t="s">
        <v>60</v>
      </c>
    </row>
    <row r="251" spans="1:31" ht="36.6" customHeight="1">
      <c r="A251" s="598" t="s">
        <v>82</v>
      </c>
      <c r="B251" s="564"/>
      <c r="C251" s="465" t="str">
        <f>IF(B251=0,"",B251*100/M103)</f>
        <v/>
      </c>
      <c r="D251" s="564"/>
      <c r="E251" s="465" t="str">
        <f>IF(D251=0,"",D251*100/N103)</f>
        <v/>
      </c>
      <c r="F251" s="564"/>
      <c r="G251" s="465" t="str">
        <f>IF(F251=0,"",F251*100/O103)</f>
        <v/>
      </c>
      <c r="H251" s="564"/>
      <c r="I251" s="465" t="str">
        <f>IF(H251=0,"",H251*100/P103)</f>
        <v/>
      </c>
      <c r="J251" s="564"/>
      <c r="K251" s="465" t="str">
        <f>IF(J251=0,"",J251*100/Q103)</f>
        <v/>
      </c>
      <c r="L251" s="564"/>
      <c r="M251" s="465" t="str">
        <f>IF(L251=0,"",L251*100/R103)</f>
        <v/>
      </c>
      <c r="N251" s="564"/>
      <c r="O251" s="465" t="str">
        <f>IF(N251=0,"",N251*100/S103)</f>
        <v/>
      </c>
      <c r="P251" s="564"/>
      <c r="Q251" s="465" t="str">
        <f>IF(P251=0,"",P251*100/T103)</f>
        <v/>
      </c>
      <c r="R251" s="564"/>
      <c r="S251" s="465" t="str">
        <f>IF(R251=0,"",R251*100/U103)</f>
        <v/>
      </c>
      <c r="T251" s="564"/>
      <c r="U251" s="465" t="str">
        <f>IF(T251=0,"",T251*100/V103)</f>
        <v/>
      </c>
      <c r="V251" s="564"/>
      <c r="W251" s="466" t="str">
        <f>IF(V251=0,"",V251*100/W103)</f>
        <v/>
      </c>
    </row>
    <row r="252" spans="1:31" ht="31.15" customHeight="1">
      <c r="A252" s="405" t="s">
        <v>83</v>
      </c>
      <c r="B252" s="565"/>
      <c r="C252" s="566" t="str">
        <f>IF(B252=0,"",B252*100/(B89+M89))</f>
        <v/>
      </c>
      <c r="D252" s="565"/>
      <c r="E252" s="566" t="str">
        <f>IF(D252=0,"",D252*100/(C89+N89))</f>
        <v/>
      </c>
      <c r="F252" s="565"/>
      <c r="G252" s="566" t="str">
        <f>IF(F252=0,"",F252*100/(D89+O89))</f>
        <v/>
      </c>
      <c r="H252" s="565"/>
      <c r="I252" s="566" t="str">
        <f>IF(H252=0,"",H252*100/(E89+P89))</f>
        <v/>
      </c>
      <c r="J252" s="565"/>
      <c r="K252" s="566" t="str">
        <f>IF(J252=0,"",J252*100/(F89+Q89))</f>
        <v/>
      </c>
      <c r="L252" s="565"/>
      <c r="M252" s="566" t="str">
        <f>IF(L252=0,"",L252*100/(G89+R89))</f>
        <v/>
      </c>
      <c r="N252" s="565"/>
      <c r="O252" s="566" t="str">
        <f>IF(N252=0,"",N252*100/(H89+S89))</f>
        <v/>
      </c>
      <c r="P252" s="565"/>
      <c r="Q252" s="566" t="str">
        <f>IF(P252=0,"",P252*100/(I89+T89))</f>
        <v/>
      </c>
      <c r="R252" s="565"/>
      <c r="S252" s="566" t="str">
        <f>IF(R252=0,"",R252*100/(J89+U89))</f>
        <v/>
      </c>
      <c r="T252" s="565"/>
      <c r="U252" s="566" t="str">
        <f>IF(T252=0,"",T252*100/(K89+V89))</f>
        <v/>
      </c>
      <c r="V252" s="565"/>
      <c r="W252" s="682" t="str">
        <f>IF(V252=0,"",V252*100/(L89+W89))</f>
        <v/>
      </c>
    </row>
    <row r="253" spans="1:31" ht="33.6" customHeight="1">
      <c r="A253" s="405" t="s">
        <v>355</v>
      </c>
      <c r="B253" s="565"/>
      <c r="C253" s="566" t="str">
        <f>IF(B253=0,"",B253*100/(B96+M96+B103))</f>
        <v/>
      </c>
      <c r="D253" s="565"/>
      <c r="E253" s="566" t="str">
        <f>IF(D253=0,"",D253*100/(C96+N96+C103))</f>
        <v/>
      </c>
      <c r="F253" s="565"/>
      <c r="G253" s="566" t="str">
        <f>IF(F253=0,"",F253*100/(D96+O96+D103))</f>
        <v/>
      </c>
      <c r="H253" s="565"/>
      <c r="I253" s="566" t="str">
        <f>IF(H253=0,"",H253*100/(E96+P96+E103))</f>
        <v/>
      </c>
      <c r="J253" s="565"/>
      <c r="K253" s="566" t="str">
        <f>IF(J253=0,"",J253*100/(F96+Q96+F103))</f>
        <v/>
      </c>
      <c r="L253" s="565"/>
      <c r="M253" s="566" t="str">
        <f>IF(L253=0,"",L253*100/(G96+R96+G103))</f>
        <v/>
      </c>
      <c r="N253" s="565"/>
      <c r="O253" s="566" t="str">
        <f>IF(N253=0,"",N253*100/(H96+S96+H103))</f>
        <v/>
      </c>
      <c r="P253" s="565"/>
      <c r="Q253" s="566" t="str">
        <f>IF(P253=0,"",P253*100/(I96+T96+I103))</f>
        <v/>
      </c>
      <c r="R253" s="565"/>
      <c r="S253" s="566" t="str">
        <f>IF(R253=0,"",R253*100/(J96+U96+J103))</f>
        <v/>
      </c>
      <c r="T253" s="565"/>
      <c r="U253" s="566" t="str">
        <f>IF(T253=0,"",T253*100/(K96+V96+K103))</f>
        <v/>
      </c>
      <c r="V253" s="565"/>
      <c r="W253" s="682" t="str">
        <f>IF(V253=0,"",V253*100/(L96+W96+L103))</f>
        <v/>
      </c>
    </row>
    <row r="254" spans="1:31" ht="32.25" customHeight="1">
      <c r="A254" s="567" t="s">
        <v>85</v>
      </c>
      <c r="B254" s="565"/>
      <c r="C254" s="566" t="str">
        <f>IF(B254=0,"",B254*100/M103)</f>
        <v/>
      </c>
      <c r="D254" s="565"/>
      <c r="E254" s="566" t="str">
        <f>IF(D254=0,"",D254*100/N103)</f>
        <v/>
      </c>
      <c r="F254" s="565"/>
      <c r="G254" s="566" t="str">
        <f>IF(F254=0,"",F254*100/O103)</f>
        <v/>
      </c>
      <c r="H254" s="565"/>
      <c r="I254" s="566" t="str">
        <f>IF(H254=0,"",H254*100/P103)</f>
        <v/>
      </c>
      <c r="J254" s="565"/>
      <c r="K254" s="566" t="str">
        <f>IF(J254=0,"",J254*100/Q103)</f>
        <v/>
      </c>
      <c r="L254" s="565"/>
      <c r="M254" s="566" t="str">
        <f>IF(L254=0,"",L254*100/R103)</f>
        <v/>
      </c>
      <c r="N254" s="565"/>
      <c r="O254" s="566" t="str">
        <f>IF(N254=0,"",N254*100/S103)</f>
        <v/>
      </c>
      <c r="P254" s="565"/>
      <c r="Q254" s="566" t="str">
        <f>IF(P254=0,"",P254*100/T103)</f>
        <v/>
      </c>
      <c r="R254" s="565"/>
      <c r="S254" s="566" t="str">
        <f>IF(R254=0,"",R254*100/U103)</f>
        <v/>
      </c>
      <c r="T254" s="565"/>
      <c r="U254" s="566" t="str">
        <f>IF(T254=0,"",T254*100/V103)</f>
        <v/>
      </c>
      <c r="V254" s="565"/>
      <c r="W254" s="682" t="str">
        <f>IF(V254=0,"",V254*100/W103)</f>
        <v/>
      </c>
    </row>
    <row r="255" spans="1:31" ht="17.25" customHeight="1">
      <c r="A255" s="405" t="s">
        <v>86</v>
      </c>
      <c r="B255" s="403">
        <f>SUM(B251:B254)</f>
        <v>0</v>
      </c>
      <c r="C255" s="566" t="str">
        <f>IF(B255=0,"",B255*100/M103)</f>
        <v/>
      </c>
      <c r="D255" s="403">
        <f>SUM(D251:D254)</f>
        <v>0</v>
      </c>
      <c r="E255" s="566" t="str">
        <f>IF(D255=0,"",D255*100/N103)</f>
        <v/>
      </c>
      <c r="F255" s="403">
        <f>SUM(F251:F254)</f>
        <v>0</v>
      </c>
      <c r="G255" s="566" t="str">
        <f>IF(F255=0,"",F255*100/O103)</f>
        <v/>
      </c>
      <c r="H255" s="403">
        <f>SUM(H251:H254)</f>
        <v>0</v>
      </c>
      <c r="I255" s="566" t="str">
        <f>IF(H255=0,"",H255*100/P103)</f>
        <v/>
      </c>
      <c r="J255" s="403">
        <f>SUM(J251:J254)</f>
        <v>0</v>
      </c>
      <c r="K255" s="566" t="str">
        <f>IF(J255=0,"",J255*100/Q103)</f>
        <v/>
      </c>
      <c r="L255" s="403">
        <f>SUM(L251:L254)</f>
        <v>0</v>
      </c>
      <c r="M255" s="566" t="str">
        <f>IF(L255=0,"",L255*100/R103)</f>
        <v/>
      </c>
      <c r="N255" s="403">
        <f>SUM(N251:N254)</f>
        <v>0</v>
      </c>
      <c r="O255" s="566" t="str">
        <f>IF(N255=0,"",N255*100/S103)</f>
        <v/>
      </c>
      <c r="P255" s="403">
        <f>SUM(P251:P254)</f>
        <v>0</v>
      </c>
      <c r="Q255" s="566" t="str">
        <f>IF(P255=0,"",P255*100/T103)</f>
        <v/>
      </c>
      <c r="R255" s="403">
        <f>SUM(R251:R254)</f>
        <v>0</v>
      </c>
      <c r="S255" s="566" t="str">
        <f>IF(R255=0,"",R255*100/U103)</f>
        <v/>
      </c>
      <c r="T255" s="403">
        <f>SUM(T251:T254)</f>
        <v>0</v>
      </c>
      <c r="U255" s="566" t="str">
        <f>IF(T255=0,"",T255*100/V103)</f>
        <v/>
      </c>
      <c r="V255" s="403">
        <f>SUM(V251:V254)</f>
        <v>0</v>
      </c>
      <c r="W255" s="682" t="str">
        <f>IF(V255=0,"",V255*100/W103)</f>
        <v/>
      </c>
    </row>
    <row r="256" spans="1:31" ht="33.6" customHeight="1">
      <c r="A256" s="405" t="s">
        <v>87</v>
      </c>
      <c r="B256" s="565"/>
      <c r="C256" s="566" t="str">
        <f>IF(B256=0,"",B256*100/(B89+M89))</f>
        <v/>
      </c>
      <c r="D256" s="565"/>
      <c r="E256" s="566" t="str">
        <f>IF(D256=0,"",D256*100/(C89+N89))</f>
        <v/>
      </c>
      <c r="F256" s="565"/>
      <c r="G256" s="566" t="str">
        <f>IF(F256=0,"",F256*100/(D89+O89))</f>
        <v/>
      </c>
      <c r="H256" s="565"/>
      <c r="I256" s="566" t="str">
        <f>IF(H256=0,"",H256*100/(E89+P89))</f>
        <v/>
      </c>
      <c r="J256" s="565"/>
      <c r="K256" s="566" t="str">
        <f>IF(J256=0,"",J256*100/(F89+Q89))</f>
        <v/>
      </c>
      <c r="L256" s="565"/>
      <c r="M256" s="566" t="str">
        <f>IF(L256=0,"",L256*100/(G89+R89))</f>
        <v/>
      </c>
      <c r="N256" s="565"/>
      <c r="O256" s="566" t="str">
        <f>IF(N256=0,"",N256*100/(H89+S89))</f>
        <v/>
      </c>
      <c r="P256" s="565"/>
      <c r="Q256" s="566" t="str">
        <f>IF(P256=0,"",P256*100/(I89+T89))</f>
        <v/>
      </c>
      <c r="R256" s="565"/>
      <c r="S256" s="566" t="str">
        <f>IF(R256=0,"",R256*100/(J89+U89))</f>
        <v/>
      </c>
      <c r="T256" s="565"/>
      <c r="U256" s="566" t="str">
        <f>IF(T256=0,"",T256*100/(K89+V89))</f>
        <v/>
      </c>
      <c r="V256" s="565"/>
      <c r="W256" s="682" t="str">
        <f>IF(V256=0,"",V256*100/(L89+W89))</f>
        <v/>
      </c>
    </row>
    <row r="257" spans="1:29" ht="34.5" customHeight="1">
      <c r="A257" s="646" t="s">
        <v>326</v>
      </c>
      <c r="B257" s="565"/>
      <c r="C257" s="566" t="str">
        <f>IFERROR(B257*100/M103,"")</f>
        <v/>
      </c>
      <c r="D257" s="565"/>
      <c r="E257" s="566" t="str">
        <f>IFERROR(D257*100/N103,"")</f>
        <v/>
      </c>
      <c r="F257" s="565"/>
      <c r="G257" s="566" t="str">
        <f>IFERROR(F257*100/O103,"")</f>
        <v/>
      </c>
      <c r="H257" s="565"/>
      <c r="I257" s="566" t="str">
        <f>IFERROR(H257*100/P103,"")</f>
        <v/>
      </c>
      <c r="J257" s="565"/>
      <c r="K257" s="566" t="str">
        <f>IFERROR(J257*100/Q103,"")</f>
        <v/>
      </c>
      <c r="L257" s="565"/>
      <c r="M257" s="566" t="str">
        <f>IFERROR(L257*100/R103,"")</f>
        <v/>
      </c>
      <c r="N257" s="565"/>
      <c r="O257" s="566" t="str">
        <f>IFERROR(N257*100/S103,"")</f>
        <v/>
      </c>
      <c r="P257" s="565"/>
      <c r="Q257" s="566" t="str">
        <f>IFERROR(P257*100/T103,"")</f>
        <v/>
      </c>
      <c r="R257" s="565"/>
      <c r="S257" s="566" t="str">
        <f>IFERROR(R257*100/U103,"")</f>
        <v/>
      </c>
      <c r="T257" s="565"/>
      <c r="U257" s="566" t="str">
        <f>IFERROR(T257*100/V103,"")</f>
        <v/>
      </c>
      <c r="V257" s="565"/>
      <c r="W257" s="682" t="str">
        <f>IFERROR(V257*100/W103,"")</f>
        <v/>
      </c>
    </row>
    <row r="258" spans="1:29" ht="31.5" customHeight="1">
      <c r="A258" s="646" t="s">
        <v>88</v>
      </c>
      <c r="B258" s="565"/>
      <c r="C258" s="566" t="str">
        <f>IFERROR(B258*100/B257,"")</f>
        <v/>
      </c>
      <c r="D258" s="565"/>
      <c r="E258" s="566" t="str">
        <f>IFERROR(D258*100/D257,"")</f>
        <v/>
      </c>
      <c r="F258" s="565"/>
      <c r="G258" s="566" t="str">
        <f>IFERROR(F258*100/F257,"")</f>
        <v/>
      </c>
      <c r="H258" s="565"/>
      <c r="I258" s="566" t="str">
        <f>IFERROR(H258*100/H257,"")</f>
        <v/>
      </c>
      <c r="J258" s="565"/>
      <c r="K258" s="566" t="str">
        <f>IFERROR(J258*100/J257,"")</f>
        <v/>
      </c>
      <c r="L258" s="565"/>
      <c r="M258" s="566" t="str">
        <f>IFERROR(L258*100/L257,"")</f>
        <v/>
      </c>
      <c r="N258" s="565"/>
      <c r="O258" s="566" t="str">
        <f>IFERROR(N258*100/N257,"")</f>
        <v/>
      </c>
      <c r="P258" s="565"/>
      <c r="Q258" s="566" t="str">
        <f>IFERROR(P258*100/P257,"")</f>
        <v/>
      </c>
      <c r="R258" s="565"/>
      <c r="S258" s="566" t="str">
        <f>IFERROR(R258*100/R257,"")</f>
        <v/>
      </c>
      <c r="T258" s="565"/>
      <c r="U258" s="566" t="str">
        <f>IFERROR(T258*100/T257,"")</f>
        <v/>
      </c>
      <c r="V258" s="565"/>
      <c r="W258" s="682" t="str">
        <f>IFERROR(V258*100/V257,"")</f>
        <v/>
      </c>
    </row>
    <row r="259" spans="1:29" ht="31.9" customHeight="1">
      <c r="A259" s="646" t="s">
        <v>327</v>
      </c>
      <c r="B259" s="565"/>
      <c r="C259" s="566" t="str">
        <f>IFERROR(B259*100/M103,"")</f>
        <v/>
      </c>
      <c r="D259" s="565"/>
      <c r="E259" s="566" t="str">
        <f>IFERROR(D259*100/N103,"")</f>
        <v/>
      </c>
      <c r="F259" s="565"/>
      <c r="G259" s="566" t="str">
        <f>IFERROR(F259*100/O103,"")</f>
        <v/>
      </c>
      <c r="H259" s="565"/>
      <c r="I259" s="566" t="str">
        <f>IFERROR(H259*100/P103,"")</f>
        <v/>
      </c>
      <c r="J259" s="565"/>
      <c r="K259" s="566" t="str">
        <f>IFERROR(J259*100/Q103,"")</f>
        <v/>
      </c>
      <c r="L259" s="565"/>
      <c r="M259" s="566" t="str">
        <f>IFERROR(L259*100/R103,"")</f>
        <v/>
      </c>
      <c r="N259" s="565"/>
      <c r="O259" s="566" t="str">
        <f>IFERROR(N259*100/S103,"")</f>
        <v/>
      </c>
      <c r="P259" s="565"/>
      <c r="Q259" s="566" t="str">
        <f>IFERROR(P259*100/T103,"")</f>
        <v/>
      </c>
      <c r="R259" s="565"/>
      <c r="S259" s="566" t="str">
        <f>IFERROR(R259*100/U103,"")</f>
        <v/>
      </c>
      <c r="T259" s="565"/>
      <c r="U259" s="566" t="str">
        <f>IFERROR(T259*100/V103,"")</f>
        <v/>
      </c>
      <c r="V259" s="565"/>
      <c r="W259" s="682" t="str">
        <f>IFERROR(V259*100/W103,"")</f>
        <v/>
      </c>
    </row>
    <row r="260" spans="1:29" ht="32.450000000000003" customHeight="1">
      <c r="A260" s="646" t="s">
        <v>89</v>
      </c>
      <c r="B260" s="565"/>
      <c r="C260" s="566" t="str">
        <f>IFERROR(B260*100/B259,"")</f>
        <v/>
      </c>
      <c r="D260" s="565"/>
      <c r="E260" s="566" t="str">
        <f>IFERROR(D260*100/D259,"")</f>
        <v/>
      </c>
      <c r="F260" s="565"/>
      <c r="G260" s="566" t="str">
        <f>IFERROR(F260*100/F259,"")</f>
        <v/>
      </c>
      <c r="H260" s="565"/>
      <c r="I260" s="566" t="str">
        <f>IFERROR(H260*100/H259,"")</f>
        <v/>
      </c>
      <c r="J260" s="565"/>
      <c r="K260" s="566" t="str">
        <f>IFERROR(J260*100/J259,"")</f>
        <v/>
      </c>
      <c r="L260" s="565"/>
      <c r="M260" s="566" t="str">
        <f>IFERROR(L260*100/L259,"")</f>
        <v/>
      </c>
      <c r="N260" s="565"/>
      <c r="O260" s="566" t="str">
        <f>IFERROR(N260*100/N259,"")</f>
        <v/>
      </c>
      <c r="P260" s="565"/>
      <c r="Q260" s="566" t="str">
        <f>IFERROR(P260*100/P259,"")</f>
        <v/>
      </c>
      <c r="R260" s="565"/>
      <c r="S260" s="566" t="str">
        <f>IFERROR(R260*100/R259,"")</f>
        <v/>
      </c>
      <c r="T260" s="565"/>
      <c r="U260" s="566" t="str">
        <f>IFERROR(T260*100/T259,"")</f>
        <v/>
      </c>
      <c r="V260" s="565"/>
      <c r="W260" s="682" t="str">
        <f>IFERROR(V260*100/V259,"")</f>
        <v/>
      </c>
    </row>
    <row r="261" spans="1:29" ht="20.45" customHeight="1">
      <c r="A261" s="407" t="s">
        <v>90</v>
      </c>
      <c r="B261" s="565"/>
      <c r="C261" s="566" t="str">
        <f>IFERROR(B261*100/(M103),"")</f>
        <v/>
      </c>
      <c r="D261" s="565"/>
      <c r="E261" s="566" t="str">
        <f>IFERROR(D261*100/(N103),"")</f>
        <v/>
      </c>
      <c r="F261" s="565"/>
      <c r="G261" s="566" t="str">
        <f>IFERROR(F261*100/(O103),"")</f>
        <v/>
      </c>
      <c r="H261" s="565"/>
      <c r="I261" s="566" t="str">
        <f>IFERROR(H261*100/(P103),"")</f>
        <v/>
      </c>
      <c r="J261" s="565"/>
      <c r="K261" s="566" t="str">
        <f>IFERROR(J261*100/(Q103),"")</f>
        <v/>
      </c>
      <c r="L261" s="565"/>
      <c r="M261" s="566" t="str">
        <f>IFERROR(L261*100/(R103),"")</f>
        <v/>
      </c>
      <c r="N261" s="565"/>
      <c r="O261" s="566" t="str">
        <f>IFERROR(N261*100/(S103),"")</f>
        <v/>
      </c>
      <c r="P261" s="565"/>
      <c r="Q261" s="566" t="str">
        <f>IFERROR(P261*100/(T103),"")</f>
        <v/>
      </c>
      <c r="R261" s="565"/>
      <c r="S261" s="566" t="str">
        <f>IFERROR(R261*100/(U103),"")</f>
        <v/>
      </c>
      <c r="T261" s="565"/>
      <c r="U261" s="566" t="str">
        <f>IFERROR(T261*100/(V103),"")</f>
        <v/>
      </c>
      <c r="V261" s="565"/>
      <c r="W261" s="682" t="str">
        <f>IFERROR(V261*100/(W103),"")</f>
        <v/>
      </c>
    </row>
    <row r="262" spans="1:29" ht="50.25" customHeight="1">
      <c r="A262" s="646" t="s">
        <v>91</v>
      </c>
      <c r="B262" s="565"/>
      <c r="C262" s="566" t="str">
        <f>IFERROR(B262*100/B261,"")</f>
        <v/>
      </c>
      <c r="D262" s="565"/>
      <c r="E262" s="566" t="str">
        <f>IFERROR(D262*100/D261,"")</f>
        <v/>
      </c>
      <c r="F262" s="565"/>
      <c r="G262" s="566" t="str">
        <f>IFERROR(F262*100/F261,"")</f>
        <v/>
      </c>
      <c r="H262" s="565"/>
      <c r="I262" s="566" t="str">
        <f>IFERROR(H262*100/H261,"")</f>
        <v/>
      </c>
      <c r="J262" s="565"/>
      <c r="K262" s="566" t="str">
        <f>IFERROR(J262*100/J261,"")</f>
        <v/>
      </c>
      <c r="L262" s="565"/>
      <c r="M262" s="566" t="str">
        <f>IFERROR(L262*100/L261,"")</f>
        <v/>
      </c>
      <c r="N262" s="565"/>
      <c r="O262" s="566" t="str">
        <f>IFERROR(N262*100/N261,"")</f>
        <v/>
      </c>
      <c r="P262" s="565"/>
      <c r="Q262" s="566" t="str">
        <f>IFERROR(P262*100/P261,"")</f>
        <v/>
      </c>
      <c r="R262" s="565"/>
      <c r="S262" s="566" t="str">
        <f>IFERROR(R262*100/R261,"")</f>
        <v/>
      </c>
      <c r="T262" s="565"/>
      <c r="U262" s="566" t="str">
        <f>IFERROR(T262*100/T261,"")</f>
        <v/>
      </c>
      <c r="V262" s="565"/>
      <c r="W262" s="682" t="str">
        <f>IFERROR(V262*100/V261,"")</f>
        <v/>
      </c>
    </row>
    <row r="263" spans="1:29" ht="37.5" customHeight="1">
      <c r="A263" s="646" t="s">
        <v>92</v>
      </c>
      <c r="B263" s="565"/>
      <c r="C263" s="566" t="str">
        <f>IFERROR(B263*100/(B88+M88),"")</f>
        <v/>
      </c>
      <c r="D263" s="565"/>
      <c r="E263" s="566" t="str">
        <f>IFERROR(D263*100/(C88+N88),"")</f>
        <v/>
      </c>
      <c r="F263" s="565"/>
      <c r="G263" s="566" t="str">
        <f>IFERROR(F263*100/(D88+O88),"")</f>
        <v/>
      </c>
      <c r="H263" s="565"/>
      <c r="I263" s="566" t="str">
        <f>IFERROR(H263*100/(E88+P88),"")</f>
        <v/>
      </c>
      <c r="J263" s="565"/>
      <c r="K263" s="566" t="str">
        <f>IFERROR(J263*100/(F88+Q88),"")</f>
        <v/>
      </c>
      <c r="L263" s="565"/>
      <c r="M263" s="566" t="str">
        <f>IFERROR(L263*100/(F88+R88),"")</f>
        <v/>
      </c>
      <c r="N263" s="565"/>
      <c r="O263" s="566" t="str">
        <f>IFERROR(N263*100/(H88+S88),"")</f>
        <v/>
      </c>
      <c r="P263" s="565"/>
      <c r="Q263" s="566" t="str">
        <f>IFERROR(P263*100/(I88+T88),"")</f>
        <v/>
      </c>
      <c r="R263" s="565"/>
      <c r="S263" s="566" t="str">
        <f>IFERROR(R263*100/(J88+U88),"")</f>
        <v/>
      </c>
      <c r="T263" s="565"/>
      <c r="U263" s="566" t="str">
        <f>IFERROR(T263*100/(K88+V88),"")</f>
        <v/>
      </c>
      <c r="V263" s="565"/>
      <c r="W263" s="682" t="str">
        <f>IFERROR(V263*100/(L88+W88),"")</f>
        <v/>
      </c>
    </row>
    <row r="264" spans="1:29" ht="48" customHeight="1">
      <c r="A264" s="646" t="s">
        <v>93</v>
      </c>
      <c r="B264" s="565"/>
      <c r="C264" s="566" t="str">
        <f>IFERROR(B264*100/(B88+M88),"")</f>
        <v/>
      </c>
      <c r="D264" s="565"/>
      <c r="E264" s="566" t="str">
        <f>IFERROR(D264*100/(C88+N88),"")</f>
        <v/>
      </c>
      <c r="F264" s="565"/>
      <c r="G264" s="566" t="str">
        <f>IFERROR(F264*100/(D88+O88),"")</f>
        <v/>
      </c>
      <c r="H264" s="565"/>
      <c r="I264" s="566" t="str">
        <f>IFERROR(H264*100/(E88+P88),"")</f>
        <v/>
      </c>
      <c r="J264" s="565"/>
      <c r="K264" s="566" t="str">
        <f>IFERROR(J264*100/(F88+Q88),"")</f>
        <v/>
      </c>
      <c r="L264" s="565"/>
      <c r="M264" s="566" t="str">
        <f>IFERROR(L264*100/(G88+R88),"")</f>
        <v/>
      </c>
      <c r="N264" s="565"/>
      <c r="O264" s="566" t="str">
        <f>IFERROR(N264*100/(H88+S88),"")</f>
        <v/>
      </c>
      <c r="P264" s="565"/>
      <c r="Q264" s="566" t="str">
        <f>IFERROR(P264*100/(I88+T88),"")</f>
        <v/>
      </c>
      <c r="R264" s="565"/>
      <c r="S264" s="566" t="str">
        <f>IFERROR(R264*100/(J88+U88),"")</f>
        <v/>
      </c>
      <c r="T264" s="565"/>
      <c r="U264" s="566" t="str">
        <f>IFERROR(T264*100/(K88+V88),"")</f>
        <v/>
      </c>
      <c r="V264" s="565"/>
      <c r="W264" s="682" t="str">
        <f>IFERROR(V264*100/(L88+W88),"")</f>
        <v/>
      </c>
    </row>
    <row r="265" spans="1:29" ht="22.9" customHeight="1">
      <c r="A265" s="646" t="s">
        <v>94</v>
      </c>
      <c r="B265" s="565"/>
      <c r="C265" s="566" t="str">
        <f>IFERROR(B265*100/M102,"")</f>
        <v/>
      </c>
      <c r="D265" s="565"/>
      <c r="E265" s="566" t="str">
        <f>IFERROR(D265*100/N102,"")</f>
        <v/>
      </c>
      <c r="F265" s="565"/>
      <c r="G265" s="566" t="str">
        <f>IFERROR(F265*100/O102,"")</f>
        <v/>
      </c>
      <c r="H265" s="565"/>
      <c r="I265" s="566" t="str">
        <f>IFERROR(H265*100/P102,"")</f>
        <v/>
      </c>
      <c r="J265" s="565"/>
      <c r="K265" s="566" t="str">
        <f>IFERROR(J265*100/Q102,"")</f>
        <v/>
      </c>
      <c r="L265" s="565"/>
      <c r="M265" s="566" t="str">
        <f>IFERROR(L265*100/R102,"")</f>
        <v/>
      </c>
      <c r="N265" s="565"/>
      <c r="O265" s="566" t="str">
        <f>IFERROR(N265*100/S102,"")</f>
        <v/>
      </c>
      <c r="P265" s="565"/>
      <c r="Q265" s="566" t="str">
        <f>IFERROR(P265*100/T102,"")</f>
        <v/>
      </c>
      <c r="R265" s="565"/>
      <c r="S265" s="566" t="str">
        <f>IFERROR(R265*100/U102,"")</f>
        <v/>
      </c>
      <c r="T265" s="565"/>
      <c r="U265" s="566" t="str">
        <f>IFERROR(T265*100/V102,"")</f>
        <v/>
      </c>
      <c r="V265" s="565"/>
      <c r="W265" s="682" t="str">
        <f>IFERROR(V265*100/W102,"")</f>
        <v/>
      </c>
    </row>
    <row r="266" spans="1:29" ht="34.5" customHeight="1">
      <c r="A266" s="405" t="s">
        <v>95</v>
      </c>
      <c r="B266" s="565"/>
      <c r="C266" s="568" t="str">
        <f>IFERROR(B266*100/(B44+M44),"")</f>
        <v/>
      </c>
      <c r="D266" s="565"/>
      <c r="E266" s="568" t="str">
        <f>IFERROR(D266*100/(C44+N44),"")</f>
        <v/>
      </c>
      <c r="F266" s="565"/>
      <c r="G266" s="568" t="str">
        <f>IFERROR(F266*100/(D44+O44),"")</f>
        <v/>
      </c>
      <c r="H266" s="565"/>
      <c r="I266" s="568" t="str">
        <f>IFERROR(H266*100/(E44+P44),"")</f>
        <v/>
      </c>
      <c r="J266" s="565"/>
      <c r="K266" s="568" t="str">
        <f>IFERROR(J266*100/(F44+Q44),"")</f>
        <v/>
      </c>
      <c r="L266" s="565"/>
      <c r="M266" s="568" t="str">
        <f>IFERROR(L266*100/(G44+R44),"")</f>
        <v/>
      </c>
      <c r="N266" s="565"/>
      <c r="O266" s="568" t="str">
        <f>IFERROR(N266*100/(H44+S44),"")</f>
        <v/>
      </c>
      <c r="P266" s="565"/>
      <c r="Q266" s="568" t="str">
        <f>IFERROR(P266*100/(I44+T44),"")</f>
        <v/>
      </c>
      <c r="R266" s="565"/>
      <c r="S266" s="568" t="str">
        <f>IFERROR(R266*100/(J44+U44),"")</f>
        <v/>
      </c>
      <c r="T266" s="565"/>
      <c r="U266" s="568" t="str">
        <f>IFERROR(T266*100/(K44+V44),"")</f>
        <v/>
      </c>
      <c r="V266" s="565"/>
      <c r="W266" s="683" t="str">
        <f>IFERROR(V266*100/(L44+W44),"")</f>
        <v/>
      </c>
      <c r="X266" s="569"/>
      <c r="Y266" s="569"/>
      <c r="Z266" s="569"/>
      <c r="AA266" s="569"/>
      <c r="AB266" s="569"/>
      <c r="AC266" s="569"/>
    </row>
    <row r="267" spans="1:29" ht="37.5" customHeight="1">
      <c r="A267" s="570" t="s">
        <v>96</v>
      </c>
      <c r="B267" s="565"/>
      <c r="C267" s="566" t="str">
        <f>IFERROR(B267*100/(B88+M88),"")</f>
        <v/>
      </c>
      <c r="D267" s="565"/>
      <c r="E267" s="568" t="str">
        <f>IFERROR(D267*100/(C88+N88),"")</f>
        <v/>
      </c>
      <c r="F267" s="565"/>
      <c r="G267" s="568" t="str">
        <f>IFERROR(F267*100/(D88+O88),"")</f>
        <v/>
      </c>
      <c r="H267" s="565"/>
      <c r="I267" s="568" t="str">
        <f>IFERROR(H267*100/(E88+P88),"")</f>
        <v/>
      </c>
      <c r="J267" s="565"/>
      <c r="K267" s="568" t="str">
        <f>IFERROR(J267*100/(F88+Q88),"")</f>
        <v/>
      </c>
      <c r="L267" s="565"/>
      <c r="M267" s="568" t="str">
        <f>IFERROR(L267*100/(G88+R88),"")</f>
        <v/>
      </c>
      <c r="N267" s="565"/>
      <c r="O267" s="568" t="str">
        <f>IFERROR(N267*100/(H88+S88),"")</f>
        <v/>
      </c>
      <c r="P267" s="565"/>
      <c r="Q267" s="568" t="str">
        <f>IFERROR(P267*100/(I88+T88),"")</f>
        <v/>
      </c>
      <c r="R267" s="565"/>
      <c r="S267" s="568" t="str">
        <f>IFERROR(R267*100/(J88+U88),"")</f>
        <v/>
      </c>
      <c r="T267" s="565"/>
      <c r="U267" s="568" t="str">
        <f>IFERROR(T267*100/(K88+V88),"")</f>
        <v/>
      </c>
      <c r="V267" s="565"/>
      <c r="W267" s="683" t="str">
        <f>IFERROR(V267*100/(L88+W88),"")</f>
        <v/>
      </c>
      <c r="X267" s="569"/>
      <c r="Y267" s="569"/>
      <c r="Z267" s="569"/>
      <c r="AA267" s="569"/>
      <c r="AB267" s="569"/>
      <c r="AC267" s="569"/>
    </row>
    <row r="268" spans="1:29" ht="23.25" customHeight="1">
      <c r="A268" s="571" t="s">
        <v>215</v>
      </c>
      <c r="B268" s="572"/>
      <c r="C268" s="453"/>
      <c r="D268" s="572"/>
      <c r="E268" s="453"/>
      <c r="F268" s="572"/>
      <c r="G268" s="453"/>
      <c r="H268" s="572"/>
      <c r="I268" s="453"/>
      <c r="J268" s="572"/>
      <c r="K268" s="453"/>
      <c r="L268" s="572"/>
      <c r="M268" s="453"/>
      <c r="N268" s="572"/>
      <c r="O268" s="453"/>
      <c r="P268" s="572"/>
      <c r="Q268" s="453"/>
      <c r="R268" s="572"/>
      <c r="S268" s="453"/>
      <c r="T268" s="572"/>
      <c r="U268" s="453"/>
      <c r="V268" s="572"/>
      <c r="W268" s="454"/>
      <c r="X268" s="569"/>
      <c r="Y268" s="569"/>
      <c r="Z268" s="569"/>
      <c r="AA268" s="569"/>
      <c r="AB268" s="569"/>
      <c r="AC268" s="569"/>
    </row>
    <row r="269" spans="1:29" s="679" customFormat="1" ht="22.5" customHeight="1">
      <c r="A269" s="1183" t="s">
        <v>324</v>
      </c>
      <c r="B269" s="1183"/>
      <c r="C269" s="1183"/>
      <c r="D269" s="1183"/>
      <c r="E269" s="1183"/>
      <c r="F269" s="1183"/>
      <c r="G269" s="1183"/>
      <c r="H269" s="1183"/>
      <c r="I269" s="1183"/>
      <c r="J269" s="1183"/>
      <c r="K269" s="1183"/>
      <c r="L269" s="1183"/>
      <c r="M269" s="1183"/>
      <c r="N269" s="1183"/>
      <c r="O269" s="1183"/>
      <c r="P269" s="1183"/>
      <c r="Q269" s="1183"/>
      <c r="R269" s="1183"/>
      <c r="S269" s="1183"/>
      <c r="T269" s="1183"/>
      <c r="U269" s="1183"/>
      <c r="V269" s="1183"/>
      <c r="W269" s="1183"/>
      <c r="X269" s="645"/>
      <c r="Y269" s="645"/>
      <c r="Z269" s="645"/>
      <c r="AA269" s="645"/>
      <c r="AB269" s="645"/>
      <c r="AC269" s="573"/>
    </row>
    <row r="270" spans="1:29" s="607" customFormat="1" ht="32.25" customHeight="1">
      <c r="A270" s="957" t="s">
        <v>216</v>
      </c>
      <c r="B270" s="957"/>
      <c r="C270" s="957"/>
      <c r="D270" s="957"/>
      <c r="E270" s="957"/>
      <c r="F270" s="957"/>
      <c r="G270" s="957"/>
      <c r="H270" s="957"/>
      <c r="I270" s="957"/>
      <c r="J270" s="957"/>
      <c r="K270" s="957"/>
      <c r="L270" s="957"/>
      <c r="M270" s="957"/>
      <c r="N270" s="957"/>
      <c r="O270" s="957"/>
      <c r="P270" s="957"/>
      <c r="Q270" s="957"/>
      <c r="R270" s="957"/>
      <c r="S270" s="957"/>
      <c r="T270" s="957"/>
      <c r="U270" s="957"/>
      <c r="V270" s="957"/>
      <c r="W270" s="957"/>
      <c r="X270" s="645"/>
      <c r="Y270" s="645"/>
      <c r="Z270" s="645"/>
      <c r="AA270" s="645"/>
      <c r="AB270" s="645"/>
    </row>
    <row r="271" spans="1:29" s="607" customFormat="1" ht="21.75" customHeight="1">
      <c r="A271" s="680" t="s">
        <v>17</v>
      </c>
      <c r="B271" s="652"/>
      <c r="C271" s="681"/>
      <c r="D271" s="681"/>
      <c r="E271" s="681"/>
      <c r="F271" s="681"/>
      <c r="G271" s="681"/>
      <c r="H271" s="681"/>
      <c r="I271" s="681"/>
      <c r="J271" s="681"/>
      <c r="K271" s="681"/>
      <c r="L271" s="681"/>
      <c r="M271" s="681"/>
      <c r="N271" s="681"/>
      <c r="O271" s="681"/>
      <c r="P271" s="681"/>
      <c r="Q271" s="681"/>
      <c r="R271" s="681"/>
    </row>
    <row r="272" spans="1:29">
      <c r="A272" s="415"/>
      <c r="B272" s="574"/>
      <c r="C272" s="456"/>
      <c r="D272" s="456"/>
      <c r="E272" s="456"/>
      <c r="F272" s="456"/>
      <c r="G272" s="456"/>
      <c r="H272" s="456"/>
      <c r="I272" s="456"/>
      <c r="J272" s="456"/>
      <c r="K272" s="456"/>
      <c r="L272" s="456"/>
      <c r="M272" s="456"/>
      <c r="N272" s="456"/>
      <c r="O272" s="456"/>
      <c r="P272" s="456"/>
      <c r="Q272" s="456"/>
      <c r="R272" s="456"/>
    </row>
    <row r="273" spans="1:31" s="490" customFormat="1">
      <c r="A273" s="1060" t="s">
        <v>99</v>
      </c>
      <c r="B273" s="1062"/>
      <c r="C273" s="1062"/>
      <c r="D273" s="1062"/>
      <c r="E273" s="1062"/>
      <c r="F273" s="1062"/>
      <c r="G273" s="1062"/>
      <c r="H273" s="1062"/>
      <c r="I273" s="1062"/>
      <c r="J273" s="1062"/>
      <c r="K273" s="1062"/>
      <c r="L273" s="1062"/>
      <c r="M273" s="1062"/>
      <c r="N273" s="1062"/>
      <c r="O273" s="1062"/>
      <c r="P273" s="1062"/>
      <c r="Q273" s="1062"/>
      <c r="R273" s="1062"/>
      <c r="S273" s="1062"/>
      <c r="T273" s="1062"/>
      <c r="U273" s="1062"/>
      <c r="V273" s="1062"/>
      <c r="W273" s="1061"/>
      <c r="AE273" s="416"/>
    </row>
    <row r="274" spans="1:31" s="490" customFormat="1">
      <c r="A274" s="1063" t="s">
        <v>58</v>
      </c>
      <c r="B274" s="1045">
        <v>2006</v>
      </c>
      <c r="C274" s="1047"/>
      <c r="D274" s="1045">
        <v>2007</v>
      </c>
      <c r="E274" s="1047"/>
      <c r="F274" s="1045">
        <v>2008</v>
      </c>
      <c r="G274" s="1047"/>
      <c r="H274" s="1045">
        <v>2009</v>
      </c>
      <c r="I274" s="1047"/>
      <c r="J274" s="1045">
        <v>2010</v>
      </c>
      <c r="K274" s="1047"/>
      <c r="L274" s="1045">
        <v>2011</v>
      </c>
      <c r="M274" s="1047"/>
      <c r="N274" s="1045">
        <v>2012</v>
      </c>
      <c r="O274" s="1046"/>
      <c r="P274" s="1062"/>
      <c r="Q274" s="1061"/>
      <c r="R274" s="1045">
        <v>2013</v>
      </c>
      <c r="S274" s="1047"/>
      <c r="T274" s="1045">
        <v>2014</v>
      </c>
      <c r="U274" s="1047"/>
      <c r="V274" s="1045">
        <v>2015</v>
      </c>
      <c r="W274" s="1047"/>
      <c r="AE274" s="416"/>
    </row>
    <row r="275" spans="1:31" s="490" customFormat="1">
      <c r="A275" s="1064"/>
      <c r="B275" s="1048"/>
      <c r="C275" s="1050"/>
      <c r="D275" s="1048"/>
      <c r="E275" s="1050"/>
      <c r="F275" s="982"/>
      <c r="G275" s="984"/>
      <c r="H275" s="1048"/>
      <c r="I275" s="1050"/>
      <c r="J275" s="1048"/>
      <c r="K275" s="1050"/>
      <c r="L275" s="1048"/>
      <c r="M275" s="1050"/>
      <c r="N275" s="1060" t="s">
        <v>0</v>
      </c>
      <c r="O275" s="1061"/>
      <c r="P275" s="1060" t="s">
        <v>8</v>
      </c>
      <c r="Q275" s="1061"/>
      <c r="R275" s="982"/>
      <c r="S275" s="984"/>
      <c r="T275" s="982"/>
      <c r="U275" s="984"/>
      <c r="V275" s="982"/>
      <c r="W275" s="984"/>
      <c r="AE275" s="416"/>
    </row>
    <row r="276" spans="1:31" s="490" customFormat="1">
      <c r="A276" s="1064"/>
      <c r="B276" s="575" t="s">
        <v>81</v>
      </c>
      <c r="C276" s="575" t="s">
        <v>60</v>
      </c>
      <c r="D276" s="575" t="s">
        <v>81</v>
      </c>
      <c r="E276" s="575" t="s">
        <v>60</v>
      </c>
      <c r="F276" s="575" t="s">
        <v>81</v>
      </c>
      <c r="G276" s="575" t="s">
        <v>60</v>
      </c>
      <c r="H276" s="575" t="s">
        <v>81</v>
      </c>
      <c r="I276" s="575" t="s">
        <v>60</v>
      </c>
      <c r="J276" s="575" t="s">
        <v>81</v>
      </c>
      <c r="K276" s="575" t="s">
        <v>60</v>
      </c>
      <c r="L276" s="575" t="s">
        <v>81</v>
      </c>
      <c r="M276" s="575" t="s">
        <v>60</v>
      </c>
      <c r="N276" s="576" t="s">
        <v>81</v>
      </c>
      <c r="O276" s="576" t="s">
        <v>60</v>
      </c>
      <c r="P276" s="575" t="s">
        <v>81</v>
      </c>
      <c r="Q276" s="575" t="s">
        <v>60</v>
      </c>
      <c r="R276" s="575" t="s">
        <v>81</v>
      </c>
      <c r="S276" s="575" t="s">
        <v>60</v>
      </c>
      <c r="T276" s="575" t="s">
        <v>81</v>
      </c>
      <c r="U276" s="575" t="s">
        <v>60</v>
      </c>
      <c r="V276" s="575" t="s">
        <v>81</v>
      </c>
      <c r="W276" s="575" t="s">
        <v>60</v>
      </c>
      <c r="AE276" s="416"/>
    </row>
    <row r="277" spans="1:31" s="490" customFormat="1" ht="36" customHeight="1">
      <c r="A277" s="577" t="s">
        <v>100</v>
      </c>
      <c r="B277" s="392"/>
      <c r="C277" s="578" t="str">
        <f>IF(B277=0,"",B277*100/M44)</f>
        <v/>
      </c>
      <c r="D277" s="579"/>
      <c r="E277" s="578" t="str">
        <f>IF(D277=0,"",D277*100/N44)</f>
        <v/>
      </c>
      <c r="F277" s="579"/>
      <c r="G277" s="578" t="str">
        <f>IF(F277=0,"",F277*100/O44)</f>
        <v/>
      </c>
      <c r="H277" s="579"/>
      <c r="I277" s="578" t="str">
        <f>IF(H277=0,"",H277*100/P44)</f>
        <v/>
      </c>
      <c r="J277" s="579"/>
      <c r="K277" s="578" t="str">
        <f>IF(J277=0,"",J277*100/Q44)</f>
        <v/>
      </c>
      <c r="L277" s="579"/>
      <c r="M277" s="578" t="str">
        <f>IF(L277=0,"",L277*100/R44)</f>
        <v/>
      </c>
      <c r="N277" s="580"/>
      <c r="O277" s="578" t="str">
        <f>IF(N277=0,"",N277*100/S44)</f>
        <v/>
      </c>
      <c r="P277" s="579"/>
      <c r="Q277" s="578" t="str">
        <f>IF(P277=0,"",P277*100/T44)</f>
        <v/>
      </c>
      <c r="R277" s="579"/>
      <c r="S277" s="578" t="str">
        <f>IF(R277=0,"",R277*100/U44)</f>
        <v/>
      </c>
      <c r="T277" s="579"/>
      <c r="U277" s="578" t="str">
        <f>IF(T277=0,"",T277*100/V44)</f>
        <v/>
      </c>
      <c r="V277" s="579"/>
      <c r="W277" s="581" t="str">
        <f>IF(V277=0,"",V277*100/W44)</f>
        <v/>
      </c>
      <c r="X277" s="582"/>
      <c r="Y277" s="582"/>
      <c r="Z277" s="582"/>
      <c r="AA277" s="582"/>
      <c r="AB277" s="582"/>
      <c r="AC277" s="582"/>
      <c r="AE277" s="416"/>
    </row>
    <row r="278" spans="1:31" s="490" customFormat="1" ht="25.5" customHeight="1">
      <c r="A278" s="570" t="s">
        <v>101</v>
      </c>
      <c r="B278" s="398"/>
      <c r="C278" s="544"/>
      <c r="D278" s="544"/>
      <c r="E278" s="544"/>
      <c r="F278" s="544"/>
      <c r="G278" s="544"/>
      <c r="H278" s="544"/>
      <c r="I278" s="544"/>
      <c r="J278" s="544"/>
      <c r="K278" s="544"/>
      <c r="L278" s="544"/>
      <c r="M278" s="544"/>
      <c r="N278" s="544"/>
      <c r="O278" s="544"/>
      <c r="P278" s="544"/>
      <c r="Q278" s="544"/>
      <c r="R278" s="544"/>
      <c r="S278" s="544"/>
      <c r="T278" s="544"/>
      <c r="U278" s="544"/>
      <c r="V278" s="544"/>
      <c r="W278" s="583"/>
      <c r="X278" s="582"/>
      <c r="Y278" s="582"/>
      <c r="Z278" s="582"/>
      <c r="AA278" s="582"/>
      <c r="AB278" s="582"/>
      <c r="AC278" s="582"/>
      <c r="AE278" s="416"/>
    </row>
    <row r="279" spans="1:31" s="490" customFormat="1" ht="39" customHeight="1">
      <c r="A279" s="570" t="s">
        <v>102</v>
      </c>
      <c r="B279" s="398"/>
      <c r="C279" s="545" t="str">
        <f>IF(B279=0,"",B279*100/B278)</f>
        <v/>
      </c>
      <c r="D279" s="584"/>
      <c r="E279" s="545" t="str">
        <f>IF(D279=0,"",D279*100/D278)</f>
        <v/>
      </c>
      <c r="F279" s="584"/>
      <c r="G279" s="545" t="str">
        <f>IF(F279=0,"",F279*100/F278)</f>
        <v/>
      </c>
      <c r="H279" s="584"/>
      <c r="I279" s="545" t="str">
        <f>IF(H279=0,"",H279*100/H278)</f>
        <v/>
      </c>
      <c r="J279" s="584"/>
      <c r="K279" s="545" t="str">
        <f>IF(J279=0,"",J279*100/J278)</f>
        <v/>
      </c>
      <c r="L279" s="584"/>
      <c r="M279" s="545" t="str">
        <f>IF(L279=0,"",L279*100/L278)</f>
        <v/>
      </c>
      <c r="N279" s="585"/>
      <c r="O279" s="545" t="str">
        <f>IF(N279=0,"",N279*100/N278)</f>
        <v/>
      </c>
      <c r="P279" s="584"/>
      <c r="Q279" s="545" t="str">
        <f>IF(P279=0,"",P279*100/P278)</f>
        <v/>
      </c>
      <c r="R279" s="584"/>
      <c r="S279" s="545" t="str">
        <f>IF(R279=0,"",R279*100/R278)</f>
        <v/>
      </c>
      <c r="T279" s="584"/>
      <c r="U279" s="545" t="str">
        <f>IF(T279=0,"",T279*100/T278)</f>
        <v/>
      </c>
      <c r="V279" s="584"/>
      <c r="W279" s="547" t="str">
        <f>IF(V279=0,"",V279*100/V278)</f>
        <v/>
      </c>
      <c r="X279" s="582"/>
      <c r="Y279" s="582"/>
      <c r="Z279" s="582"/>
      <c r="AA279" s="582"/>
      <c r="AB279" s="582"/>
      <c r="AC279" s="582"/>
      <c r="AE279" s="416"/>
    </row>
    <row r="280" spans="1:31" s="490" customFormat="1" ht="56.25" customHeight="1">
      <c r="A280" s="533" t="s">
        <v>103</v>
      </c>
      <c r="B280" s="398"/>
      <c r="C280" s="545" t="str">
        <f>+IFERROR(B280*100/B279,"")</f>
        <v/>
      </c>
      <c r="D280" s="584"/>
      <c r="E280" s="545" t="str">
        <f>+IFERROR(D280*100/D279,"")</f>
        <v/>
      </c>
      <c r="F280" s="584"/>
      <c r="G280" s="545" t="str">
        <f>+IFERROR(F280*100/F279,"")</f>
        <v/>
      </c>
      <c r="H280" s="584"/>
      <c r="I280" s="545" t="str">
        <f>+IFERROR(H280*100/H279,"")</f>
        <v/>
      </c>
      <c r="J280" s="584"/>
      <c r="K280" s="545" t="str">
        <f>+IFERROR(J280*100/J279,"")</f>
        <v/>
      </c>
      <c r="L280" s="584"/>
      <c r="M280" s="545" t="str">
        <f>+IFERROR(L280*100/L279,"")</f>
        <v/>
      </c>
      <c r="N280" s="585"/>
      <c r="O280" s="545" t="str">
        <f>+IFERROR(N280*100/N279,"")</f>
        <v/>
      </c>
      <c r="P280" s="584"/>
      <c r="Q280" s="545" t="str">
        <f>+IFERROR(P280*100/P279,"")</f>
        <v/>
      </c>
      <c r="R280" s="584"/>
      <c r="S280" s="545" t="str">
        <f>+IFERROR(R280*100/R279,"")</f>
        <v/>
      </c>
      <c r="T280" s="584"/>
      <c r="U280" s="545" t="str">
        <f>+IFERROR(T280*100/T279,"")</f>
        <v/>
      </c>
      <c r="V280" s="584"/>
      <c r="W280" s="547" t="str">
        <f>+IFERROR(V280*100/V279,"")</f>
        <v/>
      </c>
      <c r="X280" s="582"/>
      <c r="Y280" s="582"/>
      <c r="Z280" s="582"/>
      <c r="AA280" s="582"/>
      <c r="AB280" s="582"/>
      <c r="AC280" s="582"/>
      <c r="AE280" s="416"/>
    </row>
    <row r="281" spans="1:31" s="490" customFormat="1" ht="54.75" customHeight="1">
      <c r="A281" s="533" t="s">
        <v>104</v>
      </c>
      <c r="B281" s="398"/>
      <c r="C281" s="545" t="str">
        <f>+IFERROR(B281*100/B279,"")</f>
        <v/>
      </c>
      <c r="D281" s="584"/>
      <c r="E281" s="545" t="str">
        <f>+IFERROR(D281*100/D279,"")</f>
        <v/>
      </c>
      <c r="F281" s="584"/>
      <c r="G281" s="545" t="str">
        <f>+IFERROR(F281*100/F279,"")</f>
        <v/>
      </c>
      <c r="H281" s="584"/>
      <c r="I281" s="545" t="str">
        <f>+IFERROR(H281*100/H279,"")</f>
        <v/>
      </c>
      <c r="J281" s="584"/>
      <c r="K281" s="545" t="str">
        <f>+IFERROR(J281*100/J279,"")</f>
        <v/>
      </c>
      <c r="L281" s="584"/>
      <c r="M281" s="545" t="str">
        <f>+IFERROR(L281*100/L279,"")</f>
        <v/>
      </c>
      <c r="N281" s="585"/>
      <c r="O281" s="545" t="str">
        <f>+IFERROR(N281*100/N279,"")</f>
        <v/>
      </c>
      <c r="P281" s="584"/>
      <c r="Q281" s="545" t="str">
        <f>+IFERROR(P281*100/P279,"")</f>
        <v/>
      </c>
      <c r="R281" s="584" t="str">
        <f t="shared" ref="R281" si="67">+IFERROR(Q281*100/Q279,"")</f>
        <v/>
      </c>
      <c r="S281" s="545" t="str">
        <f>+IFERROR(R281*100/R279,"")</f>
        <v/>
      </c>
      <c r="T281" s="584" t="str">
        <f t="shared" ref="T281" si="68">+IFERROR(S281*100/S279,"")</f>
        <v/>
      </c>
      <c r="U281" s="545" t="str">
        <f>+IFERROR(T281*100/T279,"")</f>
        <v/>
      </c>
      <c r="V281" s="584"/>
      <c r="W281" s="547" t="str">
        <f>+IFERROR(V281*100/V279,"")</f>
        <v/>
      </c>
      <c r="X281" s="582"/>
      <c r="Y281" s="582"/>
      <c r="Z281" s="582"/>
      <c r="AA281" s="582"/>
      <c r="AB281" s="582"/>
      <c r="AC281" s="582"/>
      <c r="AE281" s="416"/>
    </row>
    <row r="282" spans="1:31" s="490" customFormat="1" ht="37.5" customHeight="1">
      <c r="A282" s="570" t="s">
        <v>105</v>
      </c>
      <c r="B282" s="398"/>
      <c r="C282" s="545" t="str">
        <f>IF(B282=0,"",B282*100/B44)</f>
        <v/>
      </c>
      <c r="D282" s="584"/>
      <c r="E282" s="545" t="str">
        <f>IF(D282=0,"",D282*100/C44)</f>
        <v/>
      </c>
      <c r="F282" s="584"/>
      <c r="G282" s="545" t="str">
        <f>IF(F282=0,"",F282*100/D44)</f>
        <v/>
      </c>
      <c r="H282" s="584"/>
      <c r="I282" s="545" t="str">
        <f>IF(H282=0,"",H282*100/E44)</f>
        <v/>
      </c>
      <c r="J282" s="584"/>
      <c r="K282" s="545" t="str">
        <f>IF(J282=0,"",J282*100/F44)</f>
        <v/>
      </c>
      <c r="L282" s="584"/>
      <c r="M282" s="545" t="str">
        <f>IF(L282=0,"",L282*100/G44)</f>
        <v/>
      </c>
      <c r="N282" s="585"/>
      <c r="O282" s="545" t="str">
        <f>IF(N282=0,"",N282*100/H44)</f>
        <v/>
      </c>
      <c r="P282" s="584"/>
      <c r="Q282" s="545" t="str">
        <f>IF(P282=0,"",P282*100/I44)</f>
        <v/>
      </c>
      <c r="R282" s="584"/>
      <c r="S282" s="545" t="str">
        <f>IF(R282=0,"",R282*100/J44)</f>
        <v/>
      </c>
      <c r="T282" s="584"/>
      <c r="U282" s="545" t="str">
        <f>IF(T282=0,"",T282*100/K44)</f>
        <v/>
      </c>
      <c r="V282" s="584"/>
      <c r="W282" s="547" t="str">
        <f>IF(V282=0,"",V282*100/L44)</f>
        <v/>
      </c>
      <c r="X282" s="582"/>
      <c r="Y282" s="582"/>
      <c r="Z282" s="582"/>
      <c r="AA282" s="582"/>
      <c r="AB282" s="582"/>
      <c r="AC282" s="582"/>
      <c r="AE282" s="416"/>
    </row>
    <row r="283" spans="1:31" s="490" customFormat="1" ht="30.6" customHeight="1">
      <c r="A283" s="570" t="s">
        <v>106</v>
      </c>
      <c r="B283" s="398"/>
      <c r="C283" s="544"/>
      <c r="D283" s="544"/>
      <c r="E283" s="544"/>
      <c r="F283" s="544"/>
      <c r="G283" s="544"/>
      <c r="H283" s="544"/>
      <c r="I283" s="544"/>
      <c r="J283" s="544"/>
      <c r="K283" s="544"/>
      <c r="L283" s="544"/>
      <c r="M283" s="544"/>
      <c r="N283" s="544"/>
      <c r="O283" s="544"/>
      <c r="P283" s="544"/>
      <c r="Q283" s="544"/>
      <c r="R283" s="544"/>
      <c r="S283" s="436"/>
      <c r="T283" s="544"/>
      <c r="U283" s="544"/>
      <c r="V283" s="544"/>
      <c r="W283" s="583"/>
      <c r="X283" s="582"/>
      <c r="Y283" s="582"/>
      <c r="Z283" s="582"/>
      <c r="AA283" s="582"/>
      <c r="AB283" s="582"/>
      <c r="AC283" s="582"/>
      <c r="AE283" s="416"/>
    </row>
    <row r="284" spans="1:31" s="490" customFormat="1" ht="32.450000000000003" customHeight="1">
      <c r="A284" s="570" t="s">
        <v>107</v>
      </c>
      <c r="B284" s="398"/>
      <c r="C284" s="545" t="str">
        <f>IF(B284=0,"",B284*100/B283)</f>
        <v/>
      </c>
      <c r="D284" s="584"/>
      <c r="E284" s="545" t="str">
        <f>IF(D284=0,"",D284*100/D283)</f>
        <v/>
      </c>
      <c r="F284" s="584"/>
      <c r="G284" s="545" t="str">
        <f>IF(F284=0,"",F284*100/F283)</f>
        <v/>
      </c>
      <c r="H284" s="584"/>
      <c r="I284" s="545" t="str">
        <f>IF(H284=0,"",H284*100/H283)</f>
        <v/>
      </c>
      <c r="J284" s="584"/>
      <c r="K284" s="545" t="str">
        <f>IF(J284=0,"",J284*100/J283)</f>
        <v/>
      </c>
      <c r="L284" s="584"/>
      <c r="M284" s="545" t="str">
        <f>IF(L284=0,"",L284*100/L283)</f>
        <v/>
      </c>
      <c r="N284" s="585"/>
      <c r="O284" s="545" t="str">
        <f>IF(N284=0,"",N284*100/N283)</f>
        <v/>
      </c>
      <c r="P284" s="584"/>
      <c r="Q284" s="545" t="str">
        <f>IF(P284=0,"",P284*100/P283)</f>
        <v/>
      </c>
      <c r="R284" s="584"/>
      <c r="S284" s="545" t="str">
        <f>IF(R284=0,"",R284*100/R283)</f>
        <v/>
      </c>
      <c r="T284" s="584"/>
      <c r="U284" s="545" t="str">
        <f>IF(T284=0,"",T284*100/T283)</f>
        <v/>
      </c>
      <c r="V284" s="584"/>
      <c r="W284" s="547" t="str">
        <f>IF(V284=0,"",V284*100/V283)</f>
        <v/>
      </c>
      <c r="X284" s="582"/>
      <c r="Y284" s="582"/>
      <c r="Z284" s="582"/>
      <c r="AA284" s="582"/>
      <c r="AB284" s="582"/>
      <c r="AC284" s="582"/>
      <c r="AE284" s="416"/>
    </row>
    <row r="285" spans="1:31" s="490" customFormat="1" ht="53.25" customHeight="1">
      <c r="A285" s="533" t="s">
        <v>108</v>
      </c>
      <c r="B285" s="398"/>
      <c r="C285" s="545" t="str">
        <f>+IFERROR(B285*100/B284,"")</f>
        <v/>
      </c>
      <c r="D285" s="584"/>
      <c r="E285" s="545" t="str">
        <f>+IFERROR(D285*100/D284,"")</f>
        <v/>
      </c>
      <c r="F285" s="584"/>
      <c r="G285" s="545" t="str">
        <f>+IFERROR(F285*100/F284,"")</f>
        <v/>
      </c>
      <c r="H285" s="584"/>
      <c r="I285" s="545" t="str">
        <f>+IFERROR(H285*100/H284,"")</f>
        <v/>
      </c>
      <c r="J285" s="584"/>
      <c r="K285" s="545" t="str">
        <f>+IFERROR(J285*100/J284,"")</f>
        <v/>
      </c>
      <c r="L285" s="584"/>
      <c r="M285" s="545" t="str">
        <f>+IFERROR(L285*100/L284,"")</f>
        <v/>
      </c>
      <c r="N285" s="585"/>
      <c r="O285" s="545" t="str">
        <f>+IFERROR(N285*100/N284,"")</f>
        <v/>
      </c>
      <c r="P285" s="584"/>
      <c r="Q285" s="545" t="str">
        <f>+IFERROR(P285*100/P284,"")</f>
        <v/>
      </c>
      <c r="R285" s="584"/>
      <c r="S285" s="545" t="str">
        <f>+IFERROR(R285*100/R284,"")</f>
        <v/>
      </c>
      <c r="T285" s="584"/>
      <c r="U285" s="545" t="str">
        <f>+IFERROR(T285*100/T284,"")</f>
        <v/>
      </c>
      <c r="V285" s="584"/>
      <c r="W285" s="547" t="str">
        <f>+IFERROR(V285*100/V284,"")</f>
        <v/>
      </c>
      <c r="X285" s="582"/>
      <c r="Y285" s="582"/>
      <c r="Z285" s="582"/>
      <c r="AA285" s="582"/>
      <c r="AB285" s="582"/>
      <c r="AC285" s="582"/>
      <c r="AE285" s="416"/>
    </row>
    <row r="286" spans="1:31" s="490" customFormat="1" ht="52.5" customHeight="1">
      <c r="A286" s="533" t="s">
        <v>109</v>
      </c>
      <c r="B286" s="398"/>
      <c r="C286" s="545" t="str">
        <f>+IFERROR(B286*100/B284,"")</f>
        <v/>
      </c>
      <c r="D286" s="584"/>
      <c r="E286" s="545" t="str">
        <f>+IFERROR(D286*100/D284,"")</f>
        <v/>
      </c>
      <c r="F286" s="584"/>
      <c r="G286" s="545" t="str">
        <f>+IFERROR(F286*100/F284,"")</f>
        <v/>
      </c>
      <c r="H286" s="584"/>
      <c r="I286" s="545" t="str">
        <f>+IFERROR(H286*100/H284,"")</f>
        <v/>
      </c>
      <c r="J286" s="584"/>
      <c r="K286" s="545" t="str">
        <f>+IFERROR(J286*100/J284,"")</f>
        <v/>
      </c>
      <c r="L286" s="584"/>
      <c r="M286" s="545" t="str">
        <f>+IFERROR(L286*100/L284,"")</f>
        <v/>
      </c>
      <c r="N286" s="585"/>
      <c r="O286" s="545" t="str">
        <f>+IFERROR(N286*100/N284,"")</f>
        <v/>
      </c>
      <c r="P286" s="584"/>
      <c r="Q286" s="545" t="str">
        <f>+IFERROR(P286*100/P284,"")</f>
        <v/>
      </c>
      <c r="R286" s="584" t="str">
        <f t="shared" ref="R286" si="69">+IFERROR(Q286*100/Q284,"")</f>
        <v/>
      </c>
      <c r="S286" s="545" t="str">
        <f>+IFERROR(R286*100/R284,"")</f>
        <v/>
      </c>
      <c r="T286" s="584" t="str">
        <f t="shared" ref="T286" si="70">+IFERROR(S286*100/S284,"")</f>
        <v/>
      </c>
      <c r="U286" s="545" t="str">
        <f>+IFERROR(T286*100/T284,"")</f>
        <v/>
      </c>
      <c r="V286" s="584"/>
      <c r="W286" s="547" t="str">
        <f>+IFERROR(V286*100/V284,"")</f>
        <v/>
      </c>
      <c r="X286" s="582"/>
      <c r="Y286" s="582"/>
      <c r="Z286" s="582"/>
      <c r="AA286" s="582"/>
      <c r="AB286" s="582"/>
      <c r="AC286" s="582"/>
      <c r="AE286" s="416"/>
    </row>
    <row r="287" spans="1:31" s="490" customFormat="1" ht="34.5" customHeight="1">
      <c r="A287" s="533" t="s">
        <v>307</v>
      </c>
      <c r="B287" s="1191"/>
      <c r="C287" s="1192"/>
      <c r="D287" s="1192"/>
      <c r="E287" s="1192"/>
      <c r="F287" s="1192"/>
      <c r="G287" s="1192"/>
      <c r="H287" s="1192"/>
      <c r="I287" s="1192"/>
      <c r="J287" s="1192"/>
      <c r="K287" s="1193"/>
      <c r="L287" s="584"/>
      <c r="M287" s="545" t="str">
        <f>+IFERROR(L287*100/R44,"")</f>
        <v/>
      </c>
      <c r="N287" s="585"/>
      <c r="O287" s="545" t="str">
        <f>+IFERROR(N287*100/S44,"")</f>
        <v/>
      </c>
      <c r="P287" s="584"/>
      <c r="Q287" s="545" t="str">
        <f>+IFERROR(P287*100/T44,"")</f>
        <v/>
      </c>
      <c r="R287" s="584"/>
      <c r="S287" s="545" t="str">
        <f>+IFERROR(R287*100/U44,"")</f>
        <v/>
      </c>
      <c r="T287" s="584"/>
      <c r="U287" s="545" t="str">
        <f>+IFERROR(T287*100/V44,"")</f>
        <v/>
      </c>
      <c r="V287" s="584"/>
      <c r="W287" s="547" t="str">
        <f>+IFERROR(V287*100/W44,"")</f>
        <v/>
      </c>
      <c r="X287" s="582"/>
      <c r="Y287" s="582"/>
      <c r="Z287" s="582"/>
      <c r="AA287" s="582"/>
      <c r="AB287" s="582"/>
      <c r="AC287" s="582"/>
      <c r="AE287" s="416"/>
    </row>
    <row r="288" spans="1:31" s="490" customFormat="1" ht="34.5" customHeight="1">
      <c r="A288" s="533" t="s">
        <v>308</v>
      </c>
      <c r="B288" s="1194"/>
      <c r="C288" s="1195"/>
      <c r="D288" s="1195"/>
      <c r="E288" s="1195"/>
      <c r="F288" s="1195"/>
      <c r="G288" s="1195"/>
      <c r="H288" s="1195"/>
      <c r="I288" s="1195"/>
      <c r="J288" s="1195"/>
      <c r="K288" s="1196"/>
      <c r="L288" s="584"/>
      <c r="M288" s="545" t="str">
        <f>+IFERROR(L288*100/R44,"")</f>
        <v/>
      </c>
      <c r="N288" s="585"/>
      <c r="O288" s="545" t="str">
        <f>+IFERROR(N288*100/S44,"")</f>
        <v/>
      </c>
      <c r="P288" s="584"/>
      <c r="Q288" s="545" t="str">
        <f>+IFERROR(P288*100/T44,"")</f>
        <v/>
      </c>
      <c r="R288" s="584"/>
      <c r="S288" s="545" t="str">
        <f>+IFERROR(R288*100/U44,"")</f>
        <v/>
      </c>
      <c r="T288" s="584"/>
      <c r="U288" s="545" t="str">
        <f>+IFERROR(T288*100/V44,"")</f>
        <v/>
      </c>
      <c r="V288" s="584"/>
      <c r="W288" s="547" t="str">
        <f>+IFERROR(V288*100/W44,"")</f>
        <v/>
      </c>
      <c r="X288" s="582"/>
      <c r="Y288" s="582"/>
      <c r="Z288" s="582"/>
      <c r="AA288" s="582"/>
      <c r="AB288" s="582"/>
      <c r="AC288" s="582"/>
      <c r="AE288" s="416"/>
    </row>
    <row r="289" spans="1:31" s="490" customFormat="1" ht="48" customHeight="1">
      <c r="A289" s="533" t="s">
        <v>373</v>
      </c>
      <c r="B289" s="398"/>
      <c r="C289" s="545" t="str">
        <f>IFERROR(B289*100/(B44+M44),"")</f>
        <v/>
      </c>
      <c r="D289" s="584"/>
      <c r="E289" s="545" t="str">
        <f>IFERROR(D289*100/(C44+N44),"")</f>
        <v/>
      </c>
      <c r="F289" s="584"/>
      <c r="G289" s="545" t="str">
        <f>IFERROR(F289*100/(D44+O44),"")</f>
        <v/>
      </c>
      <c r="H289" s="584"/>
      <c r="I289" s="545" t="str">
        <f>IFERROR(H289*100/(E44+P44),"")</f>
        <v/>
      </c>
      <c r="J289" s="584"/>
      <c r="K289" s="545" t="str">
        <f>IFERROR(J289*100/(F44+Q44),"")</f>
        <v/>
      </c>
      <c r="L289" s="584"/>
      <c r="M289" s="545" t="str">
        <f>IFERROR(L289*100/(G44+R44),"")</f>
        <v/>
      </c>
      <c r="N289" s="585"/>
      <c r="O289" s="545" t="str">
        <f>IFERROR(N289*100/(H44+S44),"")</f>
        <v/>
      </c>
      <c r="P289" s="584"/>
      <c r="Q289" s="545" t="str">
        <f>IFERROR(P289*100/(T44+I44),"")</f>
        <v/>
      </c>
      <c r="R289" s="584"/>
      <c r="S289" s="545" t="str">
        <f>IFERROR(R289*100/(J44+U44),"")</f>
        <v/>
      </c>
      <c r="T289" s="584"/>
      <c r="U289" s="545" t="str">
        <f>IFERROR(T289*100/(K44+V44),"")</f>
        <v/>
      </c>
      <c r="V289" s="584"/>
      <c r="W289" s="547" t="str">
        <f>IFERROR(V289*100/(L44+W44),"")</f>
        <v/>
      </c>
      <c r="X289" s="582"/>
      <c r="Y289" s="582"/>
      <c r="Z289" s="582"/>
      <c r="AA289" s="582"/>
      <c r="AB289" s="582"/>
      <c r="AC289" s="582"/>
      <c r="AE289" s="416"/>
    </row>
    <row r="290" spans="1:31" s="490" customFormat="1" ht="53.25" customHeight="1">
      <c r="A290" s="533" t="s">
        <v>338</v>
      </c>
      <c r="B290" s="398"/>
      <c r="C290" s="545" t="str">
        <f>IFERROR(B290*100/(B51+M51+B58),"")</f>
        <v/>
      </c>
      <c r="D290" s="584"/>
      <c r="E290" s="545" t="str">
        <f>IFERROR(D290*100/(C51+N51+C58),"")</f>
        <v/>
      </c>
      <c r="F290" s="584"/>
      <c r="G290" s="545" t="str">
        <f>IFERROR(F290*100/(D51+O51+D58),"")</f>
        <v/>
      </c>
      <c r="H290" s="584"/>
      <c r="I290" s="545" t="str">
        <f>IFERROR(H290*100/(E51+P51+E58),"")</f>
        <v/>
      </c>
      <c r="J290" s="584"/>
      <c r="K290" s="545" t="str">
        <f>IFERROR(J290*100/(F51+Q51+F58),"")</f>
        <v/>
      </c>
      <c r="L290" s="584"/>
      <c r="M290" s="545" t="str">
        <f>IFERROR(L290*100/(G51+R51+G58),"")</f>
        <v/>
      </c>
      <c r="N290" s="585"/>
      <c r="O290" s="545" t="str">
        <f>IFERROR(N290*100/(H51+S51+H58),"")</f>
        <v/>
      </c>
      <c r="P290" s="584"/>
      <c r="Q290" s="545" t="str">
        <f>IFERROR(P290*100/(I51+T51+I58),"")</f>
        <v/>
      </c>
      <c r="R290" s="584"/>
      <c r="S290" s="545" t="str">
        <f>IFERROR(R290*100/(J51+U51+J58),"")</f>
        <v/>
      </c>
      <c r="T290" s="584"/>
      <c r="U290" s="545" t="str">
        <f>IFERROR(T290*100/(K51+V51+K58),"")</f>
        <v/>
      </c>
      <c r="V290" s="584"/>
      <c r="W290" s="547" t="str">
        <f>IFERROR(V290*100/(L51+W51+L58),"")</f>
        <v/>
      </c>
      <c r="X290" s="582"/>
      <c r="Y290" s="582"/>
      <c r="Z290" s="582"/>
      <c r="AA290" s="582"/>
      <c r="AB290" s="582"/>
      <c r="AC290" s="582"/>
      <c r="AE290" s="416"/>
    </row>
    <row r="291" spans="1:31" s="490" customFormat="1" ht="37.5" customHeight="1">
      <c r="A291" s="533" t="s">
        <v>305</v>
      </c>
      <c r="B291" s="398"/>
      <c r="C291" s="545" t="str">
        <f>+IFERROR(B291*100/M58,"")</f>
        <v/>
      </c>
      <c r="D291" s="584"/>
      <c r="E291" s="545" t="str">
        <f>+IFERROR(D291*100/N58,"")</f>
        <v/>
      </c>
      <c r="F291" s="584"/>
      <c r="G291" s="545" t="str">
        <f>+IFERROR(F291*100/O58,"")</f>
        <v/>
      </c>
      <c r="H291" s="584"/>
      <c r="I291" s="545" t="str">
        <f>+IFERROR(H291*100/P58,"")</f>
        <v/>
      </c>
      <c r="J291" s="584"/>
      <c r="K291" s="545" t="str">
        <f>+IFERROR(J291*100/Q58,"")</f>
        <v/>
      </c>
      <c r="L291" s="584"/>
      <c r="M291" s="545" t="str">
        <f>+IFERROR(L291*100/R58,"")</f>
        <v/>
      </c>
      <c r="N291" s="585"/>
      <c r="O291" s="545" t="str">
        <f>+IFERROR(N291*100/S58,"")</f>
        <v/>
      </c>
      <c r="P291" s="584"/>
      <c r="Q291" s="545" t="str">
        <f>+IFERROR(P291*100/T58,"")</f>
        <v/>
      </c>
      <c r="R291" s="584"/>
      <c r="S291" s="545" t="str">
        <f>+IFERROR(R291*100/U58,"")</f>
        <v/>
      </c>
      <c r="T291" s="584"/>
      <c r="U291" s="545" t="str">
        <f>+IFERROR(T291*100/V58,"")</f>
        <v/>
      </c>
      <c r="V291" s="584"/>
      <c r="W291" s="547" t="str">
        <f>+IFERROR(V291*100/W58,"")</f>
        <v/>
      </c>
      <c r="X291" s="582"/>
      <c r="Y291" s="582"/>
      <c r="Z291" s="582"/>
      <c r="AA291" s="582"/>
      <c r="AB291" s="582"/>
      <c r="AC291" s="582"/>
    </row>
    <row r="292" spans="1:31" s="490" customFormat="1" ht="36" customHeight="1">
      <c r="A292" s="533" t="s">
        <v>110</v>
      </c>
      <c r="B292" s="398"/>
      <c r="C292" s="545" t="str">
        <f>+IFERROR(B292*100/($B$44+$M$44),"")</f>
        <v/>
      </c>
      <c r="D292" s="584"/>
      <c r="E292" s="545" t="str">
        <f>+IFERROR(D292*100/($C$44+$N$44),"")</f>
        <v/>
      </c>
      <c r="F292" s="584"/>
      <c r="G292" s="545" t="str">
        <f>+IFERROR(F292*100/($D$44+$O$44),"")</f>
        <v/>
      </c>
      <c r="H292" s="584"/>
      <c r="I292" s="545" t="str">
        <f>+IFERROR(H292*100/($E$44+$P$44),"")</f>
        <v/>
      </c>
      <c r="J292" s="584"/>
      <c r="K292" s="545" t="str">
        <f>+IFERROR(J292*100/($F$44+$Q$44),"")</f>
        <v/>
      </c>
      <c r="L292" s="584"/>
      <c r="M292" s="545" t="str">
        <f>+IFERROR(L292*100/($G$44+$R$44),"")</f>
        <v/>
      </c>
      <c r="N292" s="585"/>
      <c r="O292" s="545" t="str">
        <f>+IFERROR(N292*100/($H$44+$S$44),"")</f>
        <v/>
      </c>
      <c r="P292" s="584"/>
      <c r="Q292" s="545" t="str">
        <f>+IFERROR(P292*100/($I$44+$T$44),"")</f>
        <v/>
      </c>
      <c r="R292" s="584"/>
      <c r="S292" s="545" t="str">
        <f>+IFERROR(R292*100/($J$44+$U$44),"")</f>
        <v/>
      </c>
      <c r="T292" s="584"/>
      <c r="U292" s="545" t="str">
        <f>+IFERROR(T292*100/($K$44+$V$44),"")</f>
        <v/>
      </c>
      <c r="V292" s="584"/>
      <c r="W292" s="547" t="str">
        <f>+IFERROR(V292*100/($L$44+$W$44),"")</f>
        <v/>
      </c>
      <c r="X292" s="582"/>
      <c r="Y292" s="582"/>
      <c r="Z292" s="582"/>
      <c r="AA292" s="582"/>
      <c r="AB292" s="582"/>
      <c r="AC292" s="582"/>
    </row>
    <row r="293" spans="1:31" s="490" customFormat="1" ht="36.75" customHeight="1">
      <c r="A293" s="533" t="s">
        <v>111</v>
      </c>
      <c r="B293" s="398"/>
      <c r="C293" s="545" t="str">
        <f>+IFERROR(B293*100/($B$44+$M$44),"")</f>
        <v/>
      </c>
      <c r="D293" s="584"/>
      <c r="E293" s="545" t="str">
        <f>+IFERROR(D293*100/($C$44+$N$44),"")</f>
        <v/>
      </c>
      <c r="F293" s="584"/>
      <c r="G293" s="545" t="str">
        <f>+IFERROR(F293*100/($D$44+$O$44),"")</f>
        <v/>
      </c>
      <c r="H293" s="584"/>
      <c r="I293" s="545" t="str">
        <f>+IFERROR(H293*100/($E$44+$P$44),"")</f>
        <v/>
      </c>
      <c r="J293" s="584"/>
      <c r="K293" s="545" t="str">
        <f>+IFERROR(J293*100/($F$44+$Q$44),"")</f>
        <v/>
      </c>
      <c r="L293" s="584"/>
      <c r="M293" s="545" t="str">
        <f>+IFERROR(L293*100/($G$44+$R$44),"")</f>
        <v/>
      </c>
      <c r="N293" s="585"/>
      <c r="O293" s="545" t="str">
        <f>+IFERROR(N293*100/($H$44+$S$44),"")</f>
        <v/>
      </c>
      <c r="P293" s="584"/>
      <c r="Q293" s="545" t="str">
        <f>+IFERROR(P293*100/($I$44+$T$44),"")</f>
        <v/>
      </c>
      <c r="R293" s="584"/>
      <c r="S293" s="545" t="str">
        <f>+IFERROR(R293*100/($J$44+$U$44),"")</f>
        <v/>
      </c>
      <c r="T293" s="584"/>
      <c r="U293" s="545" t="str">
        <f>+IFERROR(T293*100/($K$44+$V$44),"")</f>
        <v/>
      </c>
      <c r="V293" s="584"/>
      <c r="W293" s="547" t="str">
        <f>+IFERROR(V293*100/($L$44+$W$44),"")</f>
        <v/>
      </c>
      <c r="X293" s="582"/>
      <c r="Y293" s="582"/>
      <c r="Z293" s="582"/>
      <c r="AA293" s="582"/>
      <c r="AB293" s="582"/>
      <c r="AC293" s="582"/>
    </row>
    <row r="294" spans="1:31" s="490" customFormat="1" ht="27.75" customHeight="1">
      <c r="A294" s="533" t="s">
        <v>112</v>
      </c>
      <c r="B294" s="398"/>
      <c r="C294" s="545" t="str">
        <f>+IFERROR(B294*100/$M$102,"")</f>
        <v/>
      </c>
      <c r="D294" s="584"/>
      <c r="E294" s="545" t="str">
        <f>+IFERROR(D294*100/$N$102,"")</f>
        <v/>
      </c>
      <c r="F294" s="584"/>
      <c r="G294" s="545" t="str">
        <f>+IFERROR(F294*100/$O$102,"")</f>
        <v/>
      </c>
      <c r="H294" s="584"/>
      <c r="I294" s="545" t="str">
        <f>+IFERROR(H294*100/$P$102,"")</f>
        <v/>
      </c>
      <c r="J294" s="584"/>
      <c r="K294" s="545" t="str">
        <f>+IFERROR(J294*100/$Q$102,"")</f>
        <v/>
      </c>
      <c r="L294" s="584"/>
      <c r="M294" s="545" t="str">
        <f>+IFERROR(L294*100/$R$102,"")</f>
        <v/>
      </c>
      <c r="N294" s="585"/>
      <c r="O294" s="545" t="str">
        <f>+IFERROR(N294*100/$S$102,"")</f>
        <v/>
      </c>
      <c r="P294" s="584"/>
      <c r="Q294" s="545" t="str">
        <f>+IFERROR(P294*100/$T$102,"")</f>
        <v/>
      </c>
      <c r="R294" s="584"/>
      <c r="S294" s="545" t="str">
        <f>+IFERROR(R294*100/$U$102,"")</f>
        <v/>
      </c>
      <c r="T294" s="584"/>
      <c r="U294" s="545" t="str">
        <f>+IFERROR(T294*100/$V$102,"")</f>
        <v/>
      </c>
      <c r="V294" s="584"/>
      <c r="W294" s="547" t="str">
        <f>+IFERROR(V294*100/$W$102,"")</f>
        <v/>
      </c>
      <c r="X294" s="582"/>
      <c r="Y294" s="582"/>
      <c r="Z294" s="582"/>
      <c r="AA294" s="582"/>
      <c r="AB294" s="582"/>
      <c r="AC294" s="582"/>
    </row>
    <row r="295" spans="1:31" s="490" customFormat="1" ht="52.5" customHeight="1">
      <c r="A295" s="533" t="s">
        <v>113</v>
      </c>
      <c r="B295" s="398"/>
      <c r="C295" s="545" t="str">
        <f>+IFERROR(B295*100/$M$102,"")</f>
        <v/>
      </c>
      <c r="D295" s="584"/>
      <c r="E295" s="545" t="str">
        <f>+IFERROR(D295*100/$N$102,"")</f>
        <v/>
      </c>
      <c r="F295" s="584"/>
      <c r="G295" s="545" t="str">
        <f>+IFERROR(F295*100/$O$102,"")</f>
        <v/>
      </c>
      <c r="H295" s="584"/>
      <c r="I295" s="545" t="str">
        <f>+IFERROR(H295*100/$P$102,"")</f>
        <v/>
      </c>
      <c r="J295" s="584"/>
      <c r="K295" s="545" t="str">
        <f>+IFERROR(J295*100/$Q$102,"")</f>
        <v/>
      </c>
      <c r="L295" s="584"/>
      <c r="M295" s="545" t="str">
        <f>+IFERROR(L295*100/$R$102,"")</f>
        <v/>
      </c>
      <c r="N295" s="585"/>
      <c r="O295" s="545" t="str">
        <f>+IFERROR(N295*100/$S$102,"")</f>
        <v/>
      </c>
      <c r="P295" s="584"/>
      <c r="Q295" s="545" t="str">
        <f>+IFERROR(P295*100/$T$102,"")</f>
        <v/>
      </c>
      <c r="R295" s="584"/>
      <c r="S295" s="545" t="str">
        <f>+IFERROR(R295*100/$U$102,"")</f>
        <v/>
      </c>
      <c r="T295" s="584"/>
      <c r="U295" s="545" t="str">
        <f>+IFERROR(T295*100/$V$102,"")</f>
        <v/>
      </c>
      <c r="V295" s="584"/>
      <c r="W295" s="547" t="str">
        <f>+IFERROR(V295*100/$W$102,"")</f>
        <v/>
      </c>
      <c r="X295" s="582"/>
      <c r="Y295" s="582"/>
      <c r="Z295" s="582"/>
      <c r="AA295" s="582"/>
      <c r="AB295" s="582"/>
      <c r="AC295" s="582"/>
    </row>
    <row r="296" spans="1:31" s="490" customFormat="1" ht="51" customHeight="1">
      <c r="A296" s="533" t="s">
        <v>114</v>
      </c>
      <c r="B296" s="398"/>
      <c r="C296" s="545" t="str">
        <f>+IFERROR(B296*100/$M$102,"")</f>
        <v/>
      </c>
      <c r="D296" s="584"/>
      <c r="E296" s="545" t="str">
        <f>+IFERROR(D296*100/$N$102,"")</f>
        <v/>
      </c>
      <c r="F296" s="584"/>
      <c r="G296" s="545" t="str">
        <f>+IFERROR(F296*100/$O$102,"")</f>
        <v/>
      </c>
      <c r="H296" s="584"/>
      <c r="I296" s="545" t="str">
        <f>+IFERROR(H296*100/$P$102,"")</f>
        <v/>
      </c>
      <c r="J296" s="584"/>
      <c r="K296" s="545" t="str">
        <f>+IFERROR(J296*100/$Q$102,"")</f>
        <v/>
      </c>
      <c r="L296" s="584"/>
      <c r="M296" s="545" t="str">
        <f>+IFERROR(L296*100/$R$102,"")</f>
        <v/>
      </c>
      <c r="N296" s="585"/>
      <c r="O296" s="545" t="str">
        <f>+IFERROR(N296*100/$S$102,"")</f>
        <v/>
      </c>
      <c r="P296" s="584"/>
      <c r="Q296" s="545" t="str">
        <f>+IFERROR(P296*100/$T$102,"")</f>
        <v/>
      </c>
      <c r="R296" s="584"/>
      <c r="S296" s="545" t="str">
        <f>+IFERROR(R296*100/$U$102,"")</f>
        <v/>
      </c>
      <c r="T296" s="584"/>
      <c r="U296" s="545" t="str">
        <f>+IFERROR(T296*100/$V$102,"")</f>
        <v/>
      </c>
      <c r="V296" s="584"/>
      <c r="W296" s="547" t="str">
        <f>+IFERROR(V296*100/$W$102,"")</f>
        <v/>
      </c>
      <c r="X296" s="582"/>
      <c r="Y296" s="582"/>
      <c r="Z296" s="582"/>
      <c r="AA296" s="582"/>
      <c r="AB296" s="582"/>
      <c r="AC296" s="582"/>
    </row>
    <row r="297" spans="1:31" s="490" customFormat="1" ht="52.5" customHeight="1">
      <c r="A297" s="586" t="s">
        <v>115</v>
      </c>
      <c r="B297" s="398"/>
      <c r="C297" s="545" t="str">
        <f>IF(B297=0,"",B297*100/(B44+M44))</f>
        <v/>
      </c>
      <c r="D297" s="584"/>
      <c r="E297" s="545" t="str">
        <f>IF(D297=0,"",D297*100/(C44+N44))</f>
        <v/>
      </c>
      <c r="F297" s="584"/>
      <c r="G297" s="545" t="str">
        <f>IF(F297=0,"",F297*100/(D44+O44))</f>
        <v/>
      </c>
      <c r="H297" s="584"/>
      <c r="I297" s="545" t="str">
        <f>IF(H297=0,"",H297*100/(E44+P44))</f>
        <v/>
      </c>
      <c r="J297" s="584"/>
      <c r="K297" s="545" t="str">
        <f>IF(J297=0,"",J297*100/(F44+Q44))</f>
        <v/>
      </c>
      <c r="L297" s="584"/>
      <c r="M297" s="545" t="str">
        <f>IF(L297=0,"",L297*100/(G44+R44))</f>
        <v/>
      </c>
      <c r="N297" s="585"/>
      <c r="O297" s="545" t="str">
        <f>IF(N297=0,"",N297*100/(H44+S44))</f>
        <v/>
      </c>
      <c r="P297" s="584"/>
      <c r="Q297" s="545" t="str">
        <f>IF(P297=0,"",P297*100/(I44+T44))</f>
        <v/>
      </c>
      <c r="R297" s="584"/>
      <c r="S297" s="545" t="str">
        <f>IF(R297=0,"",R297*100/(J44+U44))</f>
        <v/>
      </c>
      <c r="T297" s="584"/>
      <c r="U297" s="545" t="str">
        <f>IF(T297=0,"",T297*100/(K44+V44))</f>
        <v/>
      </c>
      <c r="V297" s="584"/>
      <c r="W297" s="547" t="str">
        <f>IF(V297=0,"",V297*100/(L44+W44))</f>
        <v/>
      </c>
      <c r="X297" s="569"/>
      <c r="Y297" s="569"/>
      <c r="Z297" s="569"/>
      <c r="AA297" s="569"/>
      <c r="AB297" s="569"/>
      <c r="AC297" s="569"/>
    </row>
    <row r="298" spans="1:31" s="490" customFormat="1" ht="51" customHeight="1">
      <c r="A298" s="571" t="s">
        <v>116</v>
      </c>
      <c r="B298" s="587"/>
      <c r="C298" s="552" t="str">
        <f>IF(B298=0,"",B298*100/(B44+M44))</f>
        <v/>
      </c>
      <c r="D298" s="588"/>
      <c r="E298" s="552" t="str">
        <f>IF(D298=0,"",D298*100/(C44+N44))</f>
        <v/>
      </c>
      <c r="F298" s="588"/>
      <c r="G298" s="552" t="str">
        <f>IF(F298=0,"",F298*100/(D44+O44))</f>
        <v/>
      </c>
      <c r="H298" s="588"/>
      <c r="I298" s="552" t="str">
        <f>IF(H298=0,"",H298*100/(E44+P44))</f>
        <v/>
      </c>
      <c r="J298" s="588"/>
      <c r="K298" s="552" t="str">
        <f>IF(J298=0,"",J298*100/(F44+Q44))</f>
        <v/>
      </c>
      <c r="L298" s="588"/>
      <c r="M298" s="552" t="str">
        <f>IF(L298=0,"",L298*100/(G44+R44))</f>
        <v/>
      </c>
      <c r="N298" s="589"/>
      <c r="O298" s="552" t="str">
        <f>IF(N298=0,"",N298*100/(H44+S44))</f>
        <v/>
      </c>
      <c r="P298" s="588"/>
      <c r="Q298" s="552" t="str">
        <f>IF(P298=0,"",P298*100/(I44+T44))</f>
        <v/>
      </c>
      <c r="R298" s="588"/>
      <c r="S298" s="552" t="str">
        <f>IF(R298=0,"",R298*100/(J44+U44))</f>
        <v/>
      </c>
      <c r="T298" s="588"/>
      <c r="U298" s="552" t="str">
        <f>IF(T298=0,"",T298*100/(K44+V44))</f>
        <v/>
      </c>
      <c r="V298" s="588"/>
      <c r="W298" s="553" t="str">
        <f>IF(V298=0,"",V298*100/(L44+W44))</f>
        <v/>
      </c>
      <c r="X298" s="569"/>
      <c r="Y298" s="569"/>
      <c r="Z298" s="569"/>
      <c r="AA298" s="569"/>
      <c r="AB298" s="569"/>
      <c r="AC298" s="569"/>
    </row>
    <row r="299" spans="1:31" s="490" customFormat="1">
      <c r="A299" s="590"/>
      <c r="B299" s="590"/>
      <c r="C299" s="591"/>
      <c r="D299" s="591"/>
      <c r="E299" s="591"/>
      <c r="F299" s="591"/>
      <c r="G299" s="591"/>
      <c r="H299" s="591"/>
      <c r="I299" s="591"/>
      <c r="J299" s="591"/>
      <c r="K299" s="591"/>
      <c r="L299" s="591"/>
      <c r="M299" s="591"/>
      <c r="N299" s="591"/>
      <c r="O299" s="591"/>
      <c r="P299" s="591"/>
      <c r="Q299" s="591"/>
      <c r="R299" s="591"/>
      <c r="S299" s="514"/>
      <c r="T299" s="514"/>
      <c r="U299" s="514"/>
      <c r="V299" s="514"/>
      <c r="W299" s="514"/>
      <c r="X299" s="514"/>
      <c r="Y299" s="514"/>
      <c r="Z299" s="514"/>
      <c r="AA299" s="514"/>
      <c r="AB299" s="514"/>
      <c r="AC299" s="514"/>
      <c r="AD299" s="514"/>
      <c r="AE299" s="514"/>
    </row>
    <row r="300" spans="1:31" s="490" customFormat="1">
      <c r="A300" s="590"/>
      <c r="B300" s="590"/>
      <c r="C300" s="591"/>
      <c r="D300" s="591"/>
      <c r="E300" s="591"/>
      <c r="F300" s="591"/>
      <c r="G300" s="591"/>
      <c r="H300" s="591"/>
      <c r="I300" s="591"/>
      <c r="J300" s="591"/>
      <c r="K300" s="591"/>
      <c r="L300" s="591"/>
      <c r="M300" s="591"/>
      <c r="N300" s="591"/>
      <c r="O300" s="591"/>
      <c r="P300" s="591"/>
      <c r="Q300" s="591"/>
      <c r="R300" s="591"/>
      <c r="S300" s="514"/>
      <c r="T300" s="514"/>
      <c r="U300" s="514"/>
      <c r="V300" s="514"/>
      <c r="W300" s="514"/>
      <c r="X300" s="514"/>
      <c r="Y300" s="514"/>
      <c r="Z300" s="514"/>
      <c r="AA300" s="514"/>
      <c r="AB300" s="514"/>
      <c r="AC300" s="514"/>
      <c r="AD300" s="514"/>
      <c r="AE300" s="514"/>
    </row>
    <row r="301" spans="1:31" s="490" customFormat="1">
      <c r="A301" s="1060" t="s">
        <v>99</v>
      </c>
      <c r="B301" s="1062"/>
      <c r="C301" s="1062"/>
      <c r="D301" s="1062"/>
      <c r="E301" s="1062"/>
      <c r="F301" s="1062"/>
      <c r="G301" s="1062"/>
      <c r="H301" s="1062"/>
      <c r="I301" s="1062"/>
      <c r="J301" s="1062"/>
      <c r="K301" s="1062"/>
      <c r="L301" s="1062"/>
      <c r="M301" s="1062"/>
      <c r="N301" s="1062"/>
      <c r="O301" s="1062"/>
      <c r="P301" s="1062"/>
      <c r="Q301" s="1062"/>
      <c r="R301" s="1062"/>
      <c r="S301" s="1062"/>
      <c r="T301" s="1062"/>
      <c r="U301" s="1062"/>
      <c r="V301" s="1062"/>
      <c r="W301" s="1062"/>
      <c r="X301" s="1062"/>
      <c r="Y301" s="1061"/>
    </row>
    <row r="302" spans="1:31" s="490" customFormat="1">
      <c r="A302" s="1064" t="s">
        <v>117</v>
      </c>
      <c r="B302" s="1045">
        <v>2006</v>
      </c>
      <c r="C302" s="1046"/>
      <c r="D302" s="1047"/>
      <c r="E302" s="1045">
        <v>2007</v>
      </c>
      <c r="F302" s="1046"/>
      <c r="G302" s="1047"/>
      <c r="H302" s="1045">
        <v>2008</v>
      </c>
      <c r="I302" s="1046"/>
      <c r="J302" s="1047"/>
      <c r="K302" s="1045">
        <v>2009</v>
      </c>
      <c r="L302" s="1046"/>
      <c r="M302" s="1047"/>
      <c r="N302" s="1045">
        <v>2010</v>
      </c>
      <c r="O302" s="1046"/>
      <c r="P302" s="1047"/>
      <c r="Q302" s="1045">
        <v>2011</v>
      </c>
      <c r="R302" s="1046"/>
      <c r="S302" s="1047"/>
      <c r="T302" s="1060">
        <v>2012</v>
      </c>
      <c r="U302" s="1062"/>
      <c r="V302" s="1062"/>
      <c r="W302" s="1062"/>
      <c r="X302" s="1062"/>
      <c r="Y302" s="1061"/>
      <c r="Z302" s="514"/>
      <c r="AA302" s="514"/>
    </row>
    <row r="303" spans="1:31" s="490" customFormat="1">
      <c r="A303" s="1117"/>
      <c r="B303" s="1048"/>
      <c r="C303" s="1049"/>
      <c r="D303" s="1050"/>
      <c r="E303" s="1048"/>
      <c r="F303" s="1049"/>
      <c r="G303" s="1050"/>
      <c r="H303" s="1048"/>
      <c r="I303" s="1049"/>
      <c r="J303" s="1050"/>
      <c r="K303" s="1048"/>
      <c r="L303" s="1049"/>
      <c r="M303" s="1050"/>
      <c r="N303" s="1048"/>
      <c r="O303" s="1049"/>
      <c r="P303" s="1050"/>
      <c r="Q303" s="1048"/>
      <c r="R303" s="1049"/>
      <c r="S303" s="1050"/>
      <c r="T303" s="1060" t="s">
        <v>0</v>
      </c>
      <c r="U303" s="1062"/>
      <c r="V303" s="1061"/>
      <c r="W303" s="1060" t="s">
        <v>8</v>
      </c>
      <c r="X303" s="1062"/>
      <c r="Y303" s="1061"/>
      <c r="Z303" s="514"/>
      <c r="AA303" s="514"/>
    </row>
    <row r="304" spans="1:31" s="490" customFormat="1">
      <c r="A304" s="1117"/>
      <c r="B304" s="575" t="s">
        <v>118</v>
      </c>
      <c r="C304" s="1060" t="s">
        <v>119</v>
      </c>
      <c r="D304" s="1061"/>
      <c r="E304" s="575" t="s">
        <v>118</v>
      </c>
      <c r="F304" s="1060" t="s">
        <v>119</v>
      </c>
      <c r="G304" s="1061"/>
      <c r="H304" s="575" t="s">
        <v>118</v>
      </c>
      <c r="I304" s="1060" t="s">
        <v>119</v>
      </c>
      <c r="J304" s="1061"/>
      <c r="K304" s="575" t="s">
        <v>118</v>
      </c>
      <c r="L304" s="1060" t="s">
        <v>119</v>
      </c>
      <c r="M304" s="1061"/>
      <c r="N304" s="575" t="s">
        <v>118</v>
      </c>
      <c r="O304" s="1060" t="s">
        <v>119</v>
      </c>
      <c r="P304" s="1061"/>
      <c r="Q304" s="575" t="s">
        <v>118</v>
      </c>
      <c r="R304" s="1060" t="s">
        <v>119</v>
      </c>
      <c r="S304" s="1061"/>
      <c r="T304" s="575" t="s">
        <v>118</v>
      </c>
      <c r="U304" s="1060" t="s">
        <v>119</v>
      </c>
      <c r="V304" s="1061"/>
      <c r="W304" s="575" t="s">
        <v>118</v>
      </c>
      <c r="X304" s="1060" t="s">
        <v>119</v>
      </c>
      <c r="Y304" s="1061"/>
      <c r="Z304" s="514"/>
      <c r="AA304" s="514"/>
    </row>
    <row r="305" spans="1:27" s="490" customFormat="1">
      <c r="A305" s="1118"/>
      <c r="B305" s="575" t="s">
        <v>120</v>
      </c>
      <c r="C305" s="575" t="s">
        <v>120</v>
      </c>
      <c r="D305" s="575" t="s">
        <v>60</v>
      </c>
      <c r="E305" s="575" t="s">
        <v>120</v>
      </c>
      <c r="F305" s="575" t="s">
        <v>120</v>
      </c>
      <c r="G305" s="575" t="s">
        <v>60</v>
      </c>
      <c r="H305" s="575" t="s">
        <v>120</v>
      </c>
      <c r="I305" s="575" t="s">
        <v>120</v>
      </c>
      <c r="J305" s="575" t="s">
        <v>60</v>
      </c>
      <c r="K305" s="575" t="s">
        <v>120</v>
      </c>
      <c r="L305" s="575" t="s">
        <v>120</v>
      </c>
      <c r="M305" s="575" t="s">
        <v>60</v>
      </c>
      <c r="N305" s="575" t="s">
        <v>120</v>
      </c>
      <c r="O305" s="575" t="s">
        <v>120</v>
      </c>
      <c r="P305" s="575" t="s">
        <v>60</v>
      </c>
      <c r="Q305" s="575" t="s">
        <v>120</v>
      </c>
      <c r="R305" s="575" t="s">
        <v>120</v>
      </c>
      <c r="S305" s="575" t="s">
        <v>60</v>
      </c>
      <c r="T305" s="575" t="s">
        <v>120</v>
      </c>
      <c r="U305" s="575" t="s">
        <v>120</v>
      </c>
      <c r="V305" s="575" t="s">
        <v>60</v>
      </c>
      <c r="W305" s="575" t="s">
        <v>120</v>
      </c>
      <c r="X305" s="575" t="s">
        <v>120</v>
      </c>
      <c r="Y305" s="575" t="s">
        <v>60</v>
      </c>
      <c r="Z305" s="514"/>
      <c r="AA305" s="514"/>
    </row>
    <row r="306" spans="1:27" s="593" customFormat="1" ht="39.75" customHeight="1">
      <c r="A306" s="539" t="s">
        <v>374</v>
      </c>
      <c r="B306" s="634"/>
      <c r="C306" s="671"/>
      <c r="D306" s="578" t="str">
        <f t="shared" ref="D306:D324" si="71">IF(C306=0,"",C306*100/B306)</f>
        <v/>
      </c>
      <c r="E306" s="672"/>
      <c r="F306" s="595"/>
      <c r="G306" s="578" t="str">
        <f t="shared" ref="G306:G324" si="72">IF(F306=0,"",F306*100/E306)</f>
        <v/>
      </c>
      <c r="H306" s="672"/>
      <c r="I306" s="595"/>
      <c r="J306" s="578" t="str">
        <f t="shared" ref="J306:J324" si="73">IF(I306=0,"",I306*100/H306)</f>
        <v/>
      </c>
      <c r="K306" s="672"/>
      <c r="L306" s="595"/>
      <c r="M306" s="578" t="str">
        <f t="shared" ref="M306:M324" si="74">IF(L306=0,"",L306*100/K306)</f>
        <v/>
      </c>
      <c r="N306" s="672"/>
      <c r="O306" s="595"/>
      <c r="P306" s="578" t="str">
        <f t="shared" ref="P306:P312" si="75">IF(O306=0,"",O306*100/N306)</f>
        <v/>
      </c>
      <c r="Q306" s="672"/>
      <c r="R306" s="595"/>
      <c r="S306" s="578" t="str">
        <f t="shared" ref="S306:S324" si="76">IF(R306=0,"",R306*100/Q306)</f>
        <v/>
      </c>
      <c r="T306" s="672"/>
      <c r="U306" s="595"/>
      <c r="V306" s="578" t="str">
        <f t="shared" ref="V306:V324" si="77">IF(U306=0,"",U306*100/T306)</f>
        <v/>
      </c>
      <c r="W306" s="672"/>
      <c r="X306" s="595"/>
      <c r="Y306" s="578" t="str">
        <f t="shared" ref="Y306:Y324" si="78">IF(X306=0,"",X306*100/W306)</f>
        <v/>
      </c>
      <c r="Z306" s="592"/>
      <c r="AA306" s="592"/>
    </row>
    <row r="307" spans="1:27" s="593" customFormat="1" ht="39.75" customHeight="1">
      <c r="A307" s="539" t="s">
        <v>375</v>
      </c>
      <c r="B307" s="635"/>
      <c r="C307" s="673"/>
      <c r="D307" s="545" t="str">
        <f t="shared" si="71"/>
        <v/>
      </c>
      <c r="E307" s="674"/>
      <c r="F307" s="667"/>
      <c r="G307" s="545" t="str">
        <f t="shared" si="72"/>
        <v/>
      </c>
      <c r="H307" s="674"/>
      <c r="I307" s="667"/>
      <c r="J307" s="545" t="str">
        <f t="shared" si="73"/>
        <v/>
      </c>
      <c r="K307" s="674"/>
      <c r="L307" s="667"/>
      <c r="M307" s="545" t="str">
        <f t="shared" si="74"/>
        <v/>
      </c>
      <c r="N307" s="674"/>
      <c r="O307" s="667"/>
      <c r="P307" s="545" t="str">
        <f t="shared" si="75"/>
        <v/>
      </c>
      <c r="Q307" s="674"/>
      <c r="R307" s="667"/>
      <c r="S307" s="545" t="str">
        <f t="shared" si="76"/>
        <v/>
      </c>
      <c r="T307" s="674"/>
      <c r="U307" s="667"/>
      <c r="V307" s="545" t="str">
        <f t="shared" si="77"/>
        <v/>
      </c>
      <c r="W307" s="674"/>
      <c r="X307" s="667"/>
      <c r="Y307" s="545" t="str">
        <f t="shared" si="78"/>
        <v/>
      </c>
      <c r="Z307" s="592"/>
      <c r="AA307" s="592"/>
    </row>
    <row r="308" spans="1:27" s="490" customFormat="1" ht="39" customHeight="1">
      <c r="A308" s="646" t="s">
        <v>383</v>
      </c>
      <c r="B308" s="635"/>
      <c r="C308" s="584"/>
      <c r="D308" s="545" t="str">
        <f t="shared" si="71"/>
        <v/>
      </c>
      <c r="E308" s="674"/>
      <c r="F308" s="584"/>
      <c r="G308" s="545" t="str">
        <f t="shared" si="72"/>
        <v/>
      </c>
      <c r="H308" s="674"/>
      <c r="I308" s="584"/>
      <c r="J308" s="545" t="str">
        <f t="shared" si="73"/>
        <v/>
      </c>
      <c r="K308" s="674"/>
      <c r="L308" s="584"/>
      <c r="M308" s="545" t="str">
        <f t="shared" si="74"/>
        <v/>
      </c>
      <c r="N308" s="674"/>
      <c r="O308" s="584"/>
      <c r="P308" s="545" t="str">
        <f t="shared" si="75"/>
        <v/>
      </c>
      <c r="Q308" s="674"/>
      <c r="R308" s="584"/>
      <c r="S308" s="545" t="str">
        <f t="shared" si="76"/>
        <v/>
      </c>
      <c r="T308" s="674"/>
      <c r="U308" s="584"/>
      <c r="V308" s="545" t="str">
        <f t="shared" si="77"/>
        <v/>
      </c>
      <c r="W308" s="674"/>
      <c r="X308" s="584"/>
      <c r="Y308" s="545" t="str">
        <f t="shared" si="78"/>
        <v/>
      </c>
      <c r="Z308" s="569"/>
      <c r="AA308" s="569"/>
    </row>
    <row r="309" spans="1:27" s="490" customFormat="1" ht="48.75" customHeight="1">
      <c r="A309" s="646" t="s">
        <v>382</v>
      </c>
      <c r="B309" s="635"/>
      <c r="C309" s="584"/>
      <c r="D309" s="545" t="str">
        <f t="shared" si="71"/>
        <v/>
      </c>
      <c r="E309" s="674"/>
      <c r="F309" s="584"/>
      <c r="G309" s="545" t="str">
        <f t="shared" si="72"/>
        <v/>
      </c>
      <c r="H309" s="674"/>
      <c r="I309" s="584"/>
      <c r="J309" s="545" t="str">
        <f t="shared" si="73"/>
        <v/>
      </c>
      <c r="K309" s="674"/>
      <c r="L309" s="584"/>
      <c r="M309" s="545" t="str">
        <f t="shared" si="74"/>
        <v/>
      </c>
      <c r="N309" s="674"/>
      <c r="O309" s="584"/>
      <c r="P309" s="545" t="str">
        <f t="shared" si="75"/>
        <v/>
      </c>
      <c r="Q309" s="674"/>
      <c r="R309" s="584"/>
      <c r="S309" s="545" t="str">
        <f t="shared" si="76"/>
        <v/>
      </c>
      <c r="T309" s="674"/>
      <c r="U309" s="584"/>
      <c r="V309" s="545" t="str">
        <f t="shared" si="77"/>
        <v/>
      </c>
      <c r="W309" s="674"/>
      <c r="X309" s="584"/>
      <c r="Y309" s="545" t="str">
        <f t="shared" si="78"/>
        <v/>
      </c>
      <c r="Z309" s="569"/>
      <c r="AA309" s="569"/>
    </row>
    <row r="310" spans="1:27" s="490" customFormat="1" ht="55.5" customHeight="1">
      <c r="A310" s="646" t="s">
        <v>121</v>
      </c>
      <c r="B310" s="102" t="str">
        <f>IF(C308=0,"",(C308+C309))</f>
        <v/>
      </c>
      <c r="C310" s="584"/>
      <c r="D310" s="545" t="str">
        <f t="shared" si="71"/>
        <v/>
      </c>
      <c r="E310" s="102" t="str">
        <f>IF(F308=0,"",(F308+F309))</f>
        <v/>
      </c>
      <c r="F310" s="584"/>
      <c r="G310" s="545" t="str">
        <f t="shared" si="72"/>
        <v/>
      </c>
      <c r="H310" s="102" t="str">
        <f>IF(I308=0,"",(I308+I309))</f>
        <v/>
      </c>
      <c r="I310" s="584"/>
      <c r="J310" s="545" t="str">
        <f t="shared" si="73"/>
        <v/>
      </c>
      <c r="K310" s="102" t="str">
        <f>IF(L308=0,"",(L308+L309))</f>
        <v/>
      </c>
      <c r="L310" s="584"/>
      <c r="M310" s="545" t="str">
        <f t="shared" si="74"/>
        <v/>
      </c>
      <c r="N310" s="102" t="str">
        <f>IF(O308=0,"",(O308+O309))</f>
        <v/>
      </c>
      <c r="O310" s="584"/>
      <c r="P310" s="545" t="str">
        <f t="shared" si="75"/>
        <v/>
      </c>
      <c r="Q310" s="102" t="str">
        <f>IF(R308=0,"",(R308+R309))</f>
        <v/>
      </c>
      <c r="R310" s="584"/>
      <c r="S310" s="545" t="str">
        <f t="shared" si="76"/>
        <v/>
      </c>
      <c r="T310" s="102" t="str">
        <f>IF(U308=0,"",(U308+U309))</f>
        <v/>
      </c>
      <c r="U310" s="544"/>
      <c r="V310" s="545" t="str">
        <f t="shared" si="77"/>
        <v/>
      </c>
      <c r="W310" s="102" t="str">
        <f>IF(X308=0,"",(X308+X309))</f>
        <v/>
      </c>
      <c r="X310" s="584"/>
      <c r="Y310" s="547" t="str">
        <f t="shared" si="78"/>
        <v/>
      </c>
      <c r="Z310" s="569"/>
      <c r="AA310" s="569"/>
    </row>
    <row r="311" spans="1:27" s="490" customFormat="1" ht="54" customHeight="1">
      <c r="A311" s="646" t="s">
        <v>394</v>
      </c>
      <c r="B311" s="102" t="str">
        <f>IF(C308=0,"",C308)</f>
        <v/>
      </c>
      <c r="C311" s="584"/>
      <c r="D311" s="545" t="str">
        <f t="shared" si="71"/>
        <v/>
      </c>
      <c r="E311" s="102" t="str">
        <f>IF(F308=0,"",F308)</f>
        <v/>
      </c>
      <c r="F311" s="584"/>
      <c r="G311" s="545" t="str">
        <f t="shared" si="72"/>
        <v/>
      </c>
      <c r="H311" s="102" t="str">
        <f>IF(I308=0,"",I308)</f>
        <v/>
      </c>
      <c r="I311" s="584"/>
      <c r="J311" s="545" t="str">
        <f t="shared" si="73"/>
        <v/>
      </c>
      <c r="K311" s="102" t="str">
        <f>IF(L308=0,"",L308)</f>
        <v/>
      </c>
      <c r="L311" s="584"/>
      <c r="M311" s="545" t="str">
        <f t="shared" si="74"/>
        <v/>
      </c>
      <c r="N311" s="102" t="str">
        <f>IF(O308=0,"",O308)</f>
        <v/>
      </c>
      <c r="O311" s="584"/>
      <c r="P311" s="545" t="str">
        <f t="shared" si="75"/>
        <v/>
      </c>
      <c r="Q311" s="102" t="str">
        <f>IF(R308=0,"",R308)</f>
        <v/>
      </c>
      <c r="R311" s="584"/>
      <c r="S311" s="545" t="str">
        <f t="shared" si="76"/>
        <v/>
      </c>
      <c r="T311" s="102" t="str">
        <f>IF(U308=0,"",U308)</f>
        <v/>
      </c>
      <c r="U311" s="544"/>
      <c r="V311" s="545" t="str">
        <f t="shared" si="77"/>
        <v/>
      </c>
      <c r="W311" s="102" t="str">
        <f>IF(X308=0,"",X308)</f>
        <v/>
      </c>
      <c r="X311" s="584"/>
      <c r="Y311" s="547" t="str">
        <f t="shared" si="78"/>
        <v/>
      </c>
      <c r="Z311" s="569"/>
      <c r="AA311" s="569"/>
    </row>
    <row r="312" spans="1:27" s="490" customFormat="1" ht="55.5" customHeight="1">
      <c r="A312" s="646" t="s">
        <v>395</v>
      </c>
      <c r="B312" s="102" t="str">
        <f>IF(C309=0,"",C309)</f>
        <v/>
      </c>
      <c r="C312" s="584"/>
      <c r="D312" s="545" t="str">
        <f t="shared" si="71"/>
        <v/>
      </c>
      <c r="E312" s="102" t="str">
        <f>IF(F309=0,"",F309)</f>
        <v/>
      </c>
      <c r="F312" s="584"/>
      <c r="G312" s="545" t="str">
        <f t="shared" si="72"/>
        <v/>
      </c>
      <c r="H312" s="102" t="str">
        <f>IF(I309=0,"",I309)</f>
        <v/>
      </c>
      <c r="I312" s="584"/>
      <c r="J312" s="545" t="str">
        <f t="shared" si="73"/>
        <v/>
      </c>
      <c r="K312" s="102" t="str">
        <f>IF(L309=0,"",L309)</f>
        <v/>
      </c>
      <c r="L312" s="584"/>
      <c r="M312" s="545" t="str">
        <f t="shared" si="74"/>
        <v/>
      </c>
      <c r="N312" s="102" t="str">
        <f>IF(O309=0,"",O309)</f>
        <v/>
      </c>
      <c r="O312" s="584"/>
      <c r="P312" s="545" t="str">
        <f t="shared" si="75"/>
        <v/>
      </c>
      <c r="Q312" s="102" t="str">
        <f>IF(R309=0,"",R309)</f>
        <v/>
      </c>
      <c r="R312" s="584"/>
      <c r="S312" s="545" t="str">
        <f t="shared" si="76"/>
        <v/>
      </c>
      <c r="T312" s="102" t="str">
        <f>IF(U309=0,"",U309)</f>
        <v/>
      </c>
      <c r="U312" s="544"/>
      <c r="V312" s="545" t="str">
        <f t="shared" si="77"/>
        <v/>
      </c>
      <c r="W312" s="102" t="str">
        <f>IF(X309=0,"",X309)</f>
        <v/>
      </c>
      <c r="X312" s="584"/>
      <c r="Y312" s="547" t="str">
        <f t="shared" si="78"/>
        <v/>
      </c>
      <c r="Z312" s="569"/>
      <c r="AA312" s="569"/>
    </row>
    <row r="313" spans="1:27" s="490" customFormat="1" ht="58.5" customHeight="1">
      <c r="A313" s="646" t="s">
        <v>122</v>
      </c>
      <c r="B313" s="102" t="str">
        <f>IF(C311=0,"",(C311+C312))</f>
        <v/>
      </c>
      <c r="C313" s="584"/>
      <c r="D313" s="545" t="str">
        <f t="shared" si="71"/>
        <v/>
      </c>
      <c r="E313" s="102" t="str">
        <f>IF(F311=0,"",(F311+F312))</f>
        <v/>
      </c>
      <c r="F313" s="584"/>
      <c r="G313" s="545" t="str">
        <f t="shared" si="72"/>
        <v/>
      </c>
      <c r="H313" s="102" t="str">
        <f>IF(I311=0,"",(I311+I312))</f>
        <v/>
      </c>
      <c r="I313" s="584"/>
      <c r="J313" s="545" t="str">
        <f t="shared" si="73"/>
        <v/>
      </c>
      <c r="K313" s="102" t="str">
        <f>IF(L311=0,"",(L311+L312))</f>
        <v/>
      </c>
      <c r="L313" s="584"/>
      <c r="M313" s="545" t="str">
        <f t="shared" si="74"/>
        <v/>
      </c>
      <c r="N313" s="102" t="str">
        <f>IF(O311=0,"",(O311+O312))</f>
        <v/>
      </c>
      <c r="O313" s="584"/>
      <c r="P313" s="545" t="str">
        <f t="shared" ref="P313:P324" si="79">IF(O313=0,"",O313*100/N313)</f>
        <v/>
      </c>
      <c r="Q313" s="102" t="str">
        <f>IF(R311=0,"",(R311+R312))</f>
        <v/>
      </c>
      <c r="R313" s="584"/>
      <c r="S313" s="545" t="str">
        <f t="shared" si="76"/>
        <v/>
      </c>
      <c r="T313" s="102" t="str">
        <f>IF(U311=0,"",(U311+U312))</f>
        <v/>
      </c>
      <c r="U313" s="544"/>
      <c r="V313" s="545" t="str">
        <f t="shared" si="77"/>
        <v/>
      </c>
      <c r="W313" s="102" t="str">
        <f>IF(X311=0,"",(X311+X312))</f>
        <v/>
      </c>
      <c r="X313" s="584"/>
      <c r="Y313" s="547" t="str">
        <f t="shared" si="78"/>
        <v/>
      </c>
      <c r="Z313" s="569"/>
      <c r="AA313" s="569"/>
    </row>
    <row r="314" spans="1:27" s="490" customFormat="1" ht="58.5" customHeight="1">
      <c r="A314" s="549" t="s">
        <v>376</v>
      </c>
      <c r="B314" s="674"/>
      <c r="C314" s="667"/>
      <c r="D314" s="545" t="str">
        <f t="shared" si="71"/>
        <v/>
      </c>
      <c r="E314" s="674"/>
      <c r="F314" s="667"/>
      <c r="G314" s="545" t="str">
        <f t="shared" si="72"/>
        <v/>
      </c>
      <c r="H314" s="674"/>
      <c r="I314" s="667"/>
      <c r="J314" s="545" t="str">
        <f t="shared" si="73"/>
        <v/>
      </c>
      <c r="K314" s="674"/>
      <c r="L314" s="667"/>
      <c r="M314" s="545" t="str">
        <f t="shared" si="74"/>
        <v/>
      </c>
      <c r="N314" s="674"/>
      <c r="O314" s="667"/>
      <c r="P314" s="545" t="str">
        <f t="shared" si="79"/>
        <v/>
      </c>
      <c r="Q314" s="674"/>
      <c r="R314" s="667"/>
      <c r="S314" s="545" t="str">
        <f t="shared" si="76"/>
        <v/>
      </c>
      <c r="T314" s="674"/>
      <c r="U314" s="667"/>
      <c r="V314" s="545" t="str">
        <f t="shared" si="77"/>
        <v/>
      </c>
      <c r="W314" s="674"/>
      <c r="X314" s="667"/>
      <c r="Y314" s="547" t="str">
        <f t="shared" si="78"/>
        <v/>
      </c>
      <c r="Z314" s="569"/>
      <c r="AA314" s="569"/>
    </row>
    <row r="315" spans="1:27" s="490" customFormat="1" ht="52.5" customHeight="1">
      <c r="A315" s="549" t="s">
        <v>377</v>
      </c>
      <c r="B315" s="674"/>
      <c r="C315" s="667"/>
      <c r="D315" s="545" t="str">
        <f t="shared" si="71"/>
        <v/>
      </c>
      <c r="E315" s="674"/>
      <c r="F315" s="667"/>
      <c r="G315" s="545" t="str">
        <f t="shared" si="72"/>
        <v/>
      </c>
      <c r="H315" s="674"/>
      <c r="I315" s="667"/>
      <c r="J315" s="545" t="str">
        <f t="shared" si="73"/>
        <v/>
      </c>
      <c r="K315" s="674"/>
      <c r="L315" s="667"/>
      <c r="M315" s="545" t="str">
        <f t="shared" si="74"/>
        <v/>
      </c>
      <c r="N315" s="674"/>
      <c r="O315" s="667"/>
      <c r="P315" s="545" t="str">
        <f t="shared" si="79"/>
        <v/>
      </c>
      <c r="Q315" s="674"/>
      <c r="R315" s="667"/>
      <c r="S315" s="545" t="str">
        <f t="shared" si="76"/>
        <v/>
      </c>
      <c r="T315" s="674"/>
      <c r="U315" s="667"/>
      <c r="V315" s="545" t="str">
        <f t="shared" si="77"/>
        <v/>
      </c>
      <c r="W315" s="674"/>
      <c r="X315" s="667"/>
      <c r="Y315" s="547" t="str">
        <f t="shared" si="78"/>
        <v/>
      </c>
      <c r="Z315" s="569"/>
      <c r="AA315" s="569"/>
    </row>
    <row r="316" spans="1:27" s="490" customFormat="1" ht="42" customHeight="1">
      <c r="A316" s="646" t="s">
        <v>391</v>
      </c>
      <c r="B316" s="674"/>
      <c r="C316" s="667"/>
      <c r="D316" s="545" t="str">
        <f t="shared" si="71"/>
        <v/>
      </c>
      <c r="E316" s="674"/>
      <c r="F316" s="667"/>
      <c r="G316" s="545" t="str">
        <f t="shared" si="72"/>
        <v/>
      </c>
      <c r="H316" s="674"/>
      <c r="I316" s="667"/>
      <c r="J316" s="545" t="str">
        <f t="shared" si="73"/>
        <v/>
      </c>
      <c r="K316" s="674"/>
      <c r="L316" s="667"/>
      <c r="M316" s="545" t="str">
        <f t="shared" si="74"/>
        <v/>
      </c>
      <c r="N316" s="674"/>
      <c r="O316" s="667"/>
      <c r="P316" s="545" t="str">
        <f t="shared" si="79"/>
        <v/>
      </c>
      <c r="Q316" s="674"/>
      <c r="R316" s="667"/>
      <c r="S316" s="545" t="str">
        <f t="shared" si="76"/>
        <v/>
      </c>
      <c r="T316" s="674"/>
      <c r="U316" s="667"/>
      <c r="V316" s="545" t="str">
        <f t="shared" si="77"/>
        <v/>
      </c>
      <c r="W316" s="674"/>
      <c r="X316" s="667"/>
      <c r="Y316" s="547" t="str">
        <f t="shared" si="78"/>
        <v/>
      </c>
      <c r="Z316" s="569"/>
      <c r="AA316" s="569"/>
    </row>
    <row r="317" spans="1:27" s="490" customFormat="1" ht="42" customHeight="1">
      <c r="A317" s="646" t="s">
        <v>390</v>
      </c>
      <c r="B317" s="674"/>
      <c r="C317" s="667"/>
      <c r="D317" s="545" t="str">
        <f t="shared" si="71"/>
        <v/>
      </c>
      <c r="E317" s="674"/>
      <c r="F317" s="667"/>
      <c r="G317" s="545" t="str">
        <f t="shared" si="72"/>
        <v/>
      </c>
      <c r="H317" s="674"/>
      <c r="I317" s="667"/>
      <c r="J317" s="545" t="str">
        <f t="shared" si="73"/>
        <v/>
      </c>
      <c r="K317" s="674"/>
      <c r="L317" s="667"/>
      <c r="M317" s="545" t="str">
        <f t="shared" si="74"/>
        <v/>
      </c>
      <c r="N317" s="674"/>
      <c r="O317" s="667"/>
      <c r="P317" s="545" t="str">
        <f t="shared" si="79"/>
        <v/>
      </c>
      <c r="Q317" s="674"/>
      <c r="R317" s="667"/>
      <c r="S317" s="545" t="str">
        <f t="shared" si="76"/>
        <v/>
      </c>
      <c r="T317" s="674"/>
      <c r="U317" s="667"/>
      <c r="V317" s="545" t="str">
        <f t="shared" si="77"/>
        <v/>
      </c>
      <c r="W317" s="674"/>
      <c r="X317" s="667"/>
      <c r="Y317" s="547" t="str">
        <f t="shared" si="78"/>
        <v/>
      </c>
      <c r="Z317" s="569"/>
      <c r="AA317" s="569"/>
    </row>
    <row r="318" spans="1:27" s="490" customFormat="1" ht="36.75" customHeight="1">
      <c r="A318" s="570" t="s">
        <v>123</v>
      </c>
      <c r="B318" s="102" t="str">
        <f>IF(C316=0,"",(C316+C317))</f>
        <v/>
      </c>
      <c r="C318" s="584"/>
      <c r="D318" s="545" t="str">
        <f t="shared" si="71"/>
        <v/>
      </c>
      <c r="E318" s="102" t="str">
        <f>IF(F316=0,"",(F316+F317))</f>
        <v/>
      </c>
      <c r="F318" s="584"/>
      <c r="G318" s="545" t="str">
        <f t="shared" si="72"/>
        <v/>
      </c>
      <c r="H318" s="102" t="str">
        <f>IF(I316=0,"",(I316+I317))</f>
        <v/>
      </c>
      <c r="I318" s="584"/>
      <c r="J318" s="545" t="str">
        <f t="shared" si="73"/>
        <v/>
      </c>
      <c r="K318" s="102" t="str">
        <f>IF(L316=0,"",(L316+L317))</f>
        <v/>
      </c>
      <c r="L318" s="584"/>
      <c r="M318" s="545" t="str">
        <f t="shared" si="74"/>
        <v/>
      </c>
      <c r="N318" s="102" t="str">
        <f>IF(O316=0,"",(O316+O317))</f>
        <v/>
      </c>
      <c r="O318" s="584"/>
      <c r="P318" s="545" t="str">
        <f t="shared" si="79"/>
        <v/>
      </c>
      <c r="Q318" s="102" t="str">
        <f>IF(R316=0,"",(R316+R317))</f>
        <v/>
      </c>
      <c r="R318" s="584"/>
      <c r="S318" s="545" t="str">
        <f t="shared" si="76"/>
        <v/>
      </c>
      <c r="T318" s="102" t="str">
        <f>IF(U316=0,"",(U316+U317))</f>
        <v/>
      </c>
      <c r="U318" s="544"/>
      <c r="V318" s="545" t="str">
        <f t="shared" si="77"/>
        <v/>
      </c>
      <c r="W318" s="102" t="str">
        <f>IF(X316=0,"",(X316+X317))</f>
        <v/>
      </c>
      <c r="X318" s="584"/>
      <c r="Y318" s="547" t="str">
        <f t="shared" si="78"/>
        <v/>
      </c>
      <c r="Z318" s="569"/>
      <c r="AA318" s="569"/>
    </row>
    <row r="319" spans="1:27" s="490" customFormat="1" ht="55.5" customHeight="1">
      <c r="A319" s="570" t="s">
        <v>396</v>
      </c>
      <c r="B319" s="102" t="str">
        <f>IF(C316=0,"",C316)</f>
        <v/>
      </c>
      <c r="C319" s="584"/>
      <c r="D319" s="545" t="str">
        <f t="shared" si="71"/>
        <v/>
      </c>
      <c r="E319" s="102" t="str">
        <f>IF(F316=0,"",F316)</f>
        <v/>
      </c>
      <c r="F319" s="584"/>
      <c r="G319" s="545" t="str">
        <f t="shared" si="72"/>
        <v/>
      </c>
      <c r="H319" s="102" t="str">
        <f>IF(I316=0,"",I316)</f>
        <v/>
      </c>
      <c r="I319" s="584"/>
      <c r="J319" s="545" t="str">
        <f t="shared" si="73"/>
        <v/>
      </c>
      <c r="K319" s="102" t="str">
        <f>IF(L316=0,"",L316)</f>
        <v/>
      </c>
      <c r="L319" s="584"/>
      <c r="M319" s="545" t="str">
        <f t="shared" si="74"/>
        <v/>
      </c>
      <c r="N319" s="102" t="str">
        <f>IF(O316=0,"",O316)</f>
        <v/>
      </c>
      <c r="O319" s="584"/>
      <c r="P319" s="545" t="str">
        <f t="shared" si="79"/>
        <v/>
      </c>
      <c r="Q319" s="102" t="str">
        <f>IF(R316=0,"",R316)</f>
        <v/>
      </c>
      <c r="R319" s="584"/>
      <c r="S319" s="545" t="str">
        <f t="shared" si="76"/>
        <v/>
      </c>
      <c r="T319" s="102" t="str">
        <f>IF(U316=0,"",U316)</f>
        <v/>
      </c>
      <c r="U319" s="544"/>
      <c r="V319" s="545" t="str">
        <f t="shared" si="77"/>
        <v/>
      </c>
      <c r="W319" s="102" t="str">
        <f>IF(X316=0,"",X316)</f>
        <v/>
      </c>
      <c r="X319" s="584"/>
      <c r="Y319" s="547" t="str">
        <f t="shared" si="78"/>
        <v/>
      </c>
      <c r="Z319" s="569"/>
      <c r="AA319" s="569"/>
    </row>
    <row r="320" spans="1:27" s="490" customFormat="1" ht="54" customHeight="1">
      <c r="A320" s="570" t="s">
        <v>396</v>
      </c>
      <c r="B320" s="102" t="str">
        <f>IF(C317=0,"",C317)</f>
        <v/>
      </c>
      <c r="C320" s="584"/>
      <c r="D320" s="545" t="str">
        <f t="shared" si="71"/>
        <v/>
      </c>
      <c r="E320" s="102" t="str">
        <f>IF(F317=0,"",F317)</f>
        <v/>
      </c>
      <c r="F320" s="584"/>
      <c r="G320" s="545" t="str">
        <f t="shared" si="72"/>
        <v/>
      </c>
      <c r="H320" s="102" t="str">
        <f>IF(I317=0,"",I317)</f>
        <v/>
      </c>
      <c r="I320" s="584"/>
      <c r="J320" s="545" t="str">
        <f t="shared" si="73"/>
        <v/>
      </c>
      <c r="K320" s="102" t="str">
        <f>IF(L317=0,"",L317)</f>
        <v/>
      </c>
      <c r="L320" s="584"/>
      <c r="M320" s="545" t="str">
        <f t="shared" si="74"/>
        <v/>
      </c>
      <c r="N320" s="102" t="str">
        <f>IF(O317=0,"",O317)</f>
        <v/>
      </c>
      <c r="O320" s="584"/>
      <c r="P320" s="545" t="str">
        <f t="shared" si="79"/>
        <v/>
      </c>
      <c r="Q320" s="102" t="str">
        <f>IF(R317=0,"",R317)</f>
        <v/>
      </c>
      <c r="R320" s="584"/>
      <c r="S320" s="545" t="str">
        <f t="shared" si="76"/>
        <v/>
      </c>
      <c r="T320" s="102" t="str">
        <f>IF(U317=0,"",U317)</f>
        <v/>
      </c>
      <c r="U320" s="544"/>
      <c r="V320" s="545" t="str">
        <f t="shared" si="77"/>
        <v/>
      </c>
      <c r="W320" s="102" t="str">
        <f>IF(X317=0,"",X317)</f>
        <v/>
      </c>
      <c r="X320" s="584"/>
      <c r="Y320" s="547" t="str">
        <f t="shared" si="78"/>
        <v/>
      </c>
      <c r="Z320" s="569"/>
      <c r="AA320" s="569"/>
    </row>
    <row r="321" spans="1:31" s="490" customFormat="1" ht="50.25" customHeight="1">
      <c r="A321" s="570" t="s">
        <v>124</v>
      </c>
      <c r="B321" s="102" t="str">
        <f>IF(C319=0,"",(C319+C320))</f>
        <v/>
      </c>
      <c r="C321" s="584"/>
      <c r="D321" s="545" t="str">
        <f t="shared" si="71"/>
        <v/>
      </c>
      <c r="E321" s="102" t="str">
        <f>IF(F319=0,"",(F319+F320))</f>
        <v/>
      </c>
      <c r="F321" s="584"/>
      <c r="G321" s="545" t="str">
        <f t="shared" si="72"/>
        <v/>
      </c>
      <c r="H321" s="102" t="str">
        <f>IF(I319=0,"",(I319+I320))</f>
        <v/>
      </c>
      <c r="I321" s="584"/>
      <c r="J321" s="545" t="str">
        <f t="shared" si="73"/>
        <v/>
      </c>
      <c r="K321" s="102" t="str">
        <f>IF(L319=0,"",(L319+L320))</f>
        <v/>
      </c>
      <c r="L321" s="584"/>
      <c r="M321" s="545" t="str">
        <f t="shared" si="74"/>
        <v/>
      </c>
      <c r="N321" s="102" t="str">
        <f>IF(O319=0,"",(O319+O320))</f>
        <v/>
      </c>
      <c r="O321" s="584"/>
      <c r="P321" s="545" t="str">
        <f t="shared" si="79"/>
        <v/>
      </c>
      <c r="Q321" s="102" t="str">
        <f>IF(R319=0,"",(R319+R320))</f>
        <v/>
      </c>
      <c r="R321" s="584"/>
      <c r="S321" s="545" t="str">
        <f t="shared" si="76"/>
        <v/>
      </c>
      <c r="T321" s="102" t="str">
        <f>IF(U319=0,"",(U319+U320))</f>
        <v/>
      </c>
      <c r="U321" s="544"/>
      <c r="V321" s="545" t="str">
        <f t="shared" si="77"/>
        <v/>
      </c>
      <c r="W321" s="102" t="str">
        <f>IF(X319=0,"",(X319+X320))</f>
        <v/>
      </c>
      <c r="X321" s="584"/>
      <c r="Y321" s="547" t="str">
        <f t="shared" si="78"/>
        <v/>
      </c>
      <c r="Z321" s="569"/>
      <c r="AA321" s="569"/>
    </row>
    <row r="322" spans="1:31" s="490" customFormat="1" ht="21.75" customHeight="1">
      <c r="A322" s="570" t="s">
        <v>125</v>
      </c>
      <c r="B322" s="398"/>
      <c r="C322" s="584"/>
      <c r="D322" s="545" t="str">
        <f t="shared" si="71"/>
        <v/>
      </c>
      <c r="E322" s="584"/>
      <c r="F322" s="584"/>
      <c r="G322" s="545" t="str">
        <f t="shared" si="72"/>
        <v/>
      </c>
      <c r="H322" s="584"/>
      <c r="I322" s="584"/>
      <c r="J322" s="545" t="str">
        <f t="shared" si="73"/>
        <v/>
      </c>
      <c r="K322" s="584"/>
      <c r="L322" s="584"/>
      <c r="M322" s="545" t="str">
        <f t="shared" si="74"/>
        <v/>
      </c>
      <c r="N322" s="584"/>
      <c r="O322" s="584"/>
      <c r="P322" s="545" t="str">
        <f t="shared" si="79"/>
        <v/>
      </c>
      <c r="Q322" s="584"/>
      <c r="R322" s="584"/>
      <c r="S322" s="545" t="str">
        <f t="shared" si="76"/>
        <v/>
      </c>
      <c r="T322" s="544"/>
      <c r="U322" s="544"/>
      <c r="V322" s="545" t="str">
        <f t="shared" si="77"/>
        <v/>
      </c>
      <c r="W322" s="584"/>
      <c r="X322" s="584"/>
      <c r="Y322" s="547" t="str">
        <f t="shared" si="78"/>
        <v/>
      </c>
      <c r="Z322" s="569"/>
    </row>
    <row r="323" spans="1:31" s="490" customFormat="1" ht="45" customHeight="1">
      <c r="A323" s="570" t="s">
        <v>341</v>
      </c>
      <c r="B323" s="398"/>
      <c r="C323" s="584"/>
      <c r="D323" s="545" t="str">
        <f t="shared" si="71"/>
        <v/>
      </c>
      <c r="E323" s="584"/>
      <c r="F323" s="584"/>
      <c r="G323" s="545" t="str">
        <f t="shared" si="72"/>
        <v/>
      </c>
      <c r="H323" s="584"/>
      <c r="I323" s="584"/>
      <c r="J323" s="545" t="str">
        <f t="shared" si="73"/>
        <v/>
      </c>
      <c r="K323" s="584"/>
      <c r="L323" s="584"/>
      <c r="M323" s="545" t="str">
        <f t="shared" si="74"/>
        <v/>
      </c>
      <c r="N323" s="584"/>
      <c r="O323" s="584"/>
      <c r="P323" s="545" t="str">
        <f t="shared" si="79"/>
        <v/>
      </c>
      <c r="Q323" s="584"/>
      <c r="R323" s="584"/>
      <c r="S323" s="545" t="str">
        <f t="shared" si="76"/>
        <v/>
      </c>
      <c r="T323" s="544"/>
      <c r="U323" s="544"/>
      <c r="V323" s="545" t="str">
        <f t="shared" si="77"/>
        <v/>
      </c>
      <c r="W323" s="584"/>
      <c r="X323" s="584"/>
      <c r="Y323" s="547" t="str">
        <f t="shared" si="78"/>
        <v/>
      </c>
    </row>
    <row r="324" spans="1:31" s="490" customFormat="1" ht="38.25" customHeight="1">
      <c r="A324" s="570" t="s">
        <v>126</v>
      </c>
      <c r="B324" s="587"/>
      <c r="C324" s="588"/>
      <c r="D324" s="552" t="str">
        <f t="shared" si="71"/>
        <v/>
      </c>
      <c r="E324" s="588"/>
      <c r="F324" s="588"/>
      <c r="G324" s="552" t="str">
        <f t="shared" si="72"/>
        <v/>
      </c>
      <c r="H324" s="588"/>
      <c r="I324" s="588"/>
      <c r="J324" s="552" t="str">
        <f t="shared" si="73"/>
        <v/>
      </c>
      <c r="K324" s="588"/>
      <c r="L324" s="588"/>
      <c r="M324" s="552" t="str">
        <f t="shared" si="74"/>
        <v/>
      </c>
      <c r="N324" s="588"/>
      <c r="O324" s="588"/>
      <c r="P324" s="552" t="str">
        <f t="shared" si="79"/>
        <v/>
      </c>
      <c r="Q324" s="588"/>
      <c r="R324" s="588"/>
      <c r="S324" s="552" t="str">
        <f t="shared" si="76"/>
        <v/>
      </c>
      <c r="T324" s="594"/>
      <c r="U324" s="594"/>
      <c r="V324" s="552" t="str">
        <f t="shared" si="77"/>
        <v/>
      </c>
      <c r="W324" s="588"/>
      <c r="X324" s="588"/>
      <c r="Y324" s="553" t="str">
        <f t="shared" si="78"/>
        <v/>
      </c>
    </row>
    <row r="325" spans="1:31" s="490" customFormat="1" ht="20.25" customHeight="1">
      <c r="A325" s="1129" t="s">
        <v>217</v>
      </c>
      <c r="B325" s="1129"/>
      <c r="C325" s="1129"/>
      <c r="D325" s="1129"/>
      <c r="E325" s="1129"/>
      <c r="F325" s="1129"/>
      <c r="G325" s="1129"/>
      <c r="H325" s="1129"/>
      <c r="I325" s="1129"/>
      <c r="J325" s="1129"/>
      <c r="K325" s="1129"/>
      <c r="L325" s="1129"/>
      <c r="M325" s="1129"/>
      <c r="N325" s="1129"/>
      <c r="O325" s="1129"/>
      <c r="P325" s="1129"/>
      <c r="Q325" s="1129"/>
      <c r="R325" s="1129"/>
      <c r="S325" s="1129"/>
      <c r="T325" s="1129"/>
      <c r="U325" s="1129"/>
      <c r="V325" s="1129"/>
      <c r="W325" s="1129"/>
      <c r="X325" s="1129"/>
      <c r="Y325" s="1129"/>
      <c r="Z325" s="1129"/>
      <c r="AA325" s="1129"/>
      <c r="AB325" s="1129"/>
      <c r="AC325" s="1129"/>
      <c r="AD325" s="1129"/>
      <c r="AE325" s="1129"/>
    </row>
    <row r="326" spans="1:31" s="490" customFormat="1">
      <c r="A326" s="1130" t="s">
        <v>128</v>
      </c>
      <c r="B326" s="1130"/>
      <c r="C326" s="1130"/>
      <c r="D326" s="1130"/>
      <c r="E326" s="1130"/>
      <c r="F326" s="1130"/>
      <c r="G326" s="1130"/>
      <c r="H326" s="1130"/>
      <c r="I326" s="1130"/>
      <c r="J326" s="1130"/>
      <c r="K326" s="1130"/>
      <c r="L326" s="1130"/>
      <c r="M326" s="1130"/>
      <c r="N326" s="1130"/>
      <c r="O326" s="1130"/>
      <c r="P326" s="1130"/>
      <c r="Q326" s="1130"/>
      <c r="R326" s="1130"/>
      <c r="S326" s="1130"/>
      <c r="T326" s="1130"/>
      <c r="U326" s="1130"/>
      <c r="V326" s="1130"/>
      <c r="W326" s="1130"/>
      <c r="X326" s="1130"/>
      <c r="Y326" s="1130"/>
      <c r="Z326" s="1130"/>
      <c r="AA326" s="1130"/>
      <c r="AB326" s="1130"/>
      <c r="AC326" s="1130"/>
      <c r="AD326" s="1130"/>
      <c r="AE326" s="1130"/>
    </row>
    <row r="327" spans="1:31" s="490" customFormat="1">
      <c r="A327" s="1121" t="s">
        <v>129</v>
      </c>
      <c r="B327" s="1121"/>
      <c r="C327" s="1121"/>
      <c r="D327" s="1121"/>
      <c r="E327" s="1121"/>
      <c r="F327" s="1121"/>
      <c r="G327" s="1121"/>
      <c r="H327" s="1121"/>
      <c r="I327" s="1121"/>
      <c r="J327" s="1121"/>
      <c r="K327" s="1121"/>
      <c r="L327" s="1121"/>
      <c r="M327" s="1121"/>
      <c r="N327" s="1121"/>
      <c r="O327" s="1121"/>
      <c r="P327" s="1121"/>
      <c r="Q327" s="1121"/>
      <c r="R327" s="1121"/>
      <c r="S327" s="1121"/>
      <c r="T327" s="1121"/>
      <c r="U327" s="1121"/>
      <c r="V327" s="1121"/>
      <c r="W327" s="1121"/>
      <c r="X327" s="1121"/>
      <c r="Y327" s="1121"/>
      <c r="Z327" s="1121"/>
      <c r="AA327" s="1121"/>
      <c r="AB327" s="1121"/>
      <c r="AC327" s="1121"/>
      <c r="AD327" s="1121"/>
      <c r="AE327" s="1121"/>
    </row>
    <row r="328" spans="1:31" s="302" customFormat="1" ht="13.9" customHeight="1">
      <c r="A328" s="709" t="s">
        <v>406</v>
      </c>
      <c r="B328" s="709"/>
      <c r="C328" s="709"/>
      <c r="D328" s="709"/>
      <c r="E328" s="709"/>
      <c r="F328" s="709"/>
      <c r="G328" s="709"/>
      <c r="H328" s="709"/>
      <c r="I328" s="709"/>
      <c r="J328" s="709"/>
      <c r="K328" s="709"/>
      <c r="L328" s="709"/>
      <c r="M328" s="709"/>
      <c r="N328" s="709"/>
      <c r="O328" s="709"/>
      <c r="P328" s="709"/>
      <c r="Q328" s="709"/>
      <c r="R328" s="709"/>
      <c r="S328" s="709"/>
      <c r="T328" s="709"/>
      <c r="U328" s="709"/>
      <c r="V328" s="709"/>
      <c r="W328" s="709"/>
      <c r="X328" s="709"/>
      <c r="Y328" s="709"/>
    </row>
    <row r="329" spans="1:31" s="302" customFormat="1" ht="13.9" customHeight="1">
      <c r="A329" s="709" t="s">
        <v>407</v>
      </c>
      <c r="B329" s="709"/>
      <c r="C329" s="709"/>
      <c r="D329" s="709"/>
      <c r="E329" s="709"/>
      <c r="F329" s="709"/>
      <c r="G329" s="709"/>
      <c r="H329" s="709"/>
      <c r="I329" s="709"/>
      <c r="J329" s="709"/>
      <c r="K329" s="709"/>
      <c r="L329" s="709"/>
      <c r="M329" s="709"/>
      <c r="N329" s="709"/>
      <c r="O329" s="709"/>
      <c r="P329" s="709"/>
      <c r="Q329" s="709"/>
      <c r="R329" s="709"/>
      <c r="S329" s="709"/>
      <c r="T329" s="709"/>
      <c r="U329" s="709"/>
      <c r="V329" s="709"/>
      <c r="W329" s="709"/>
      <c r="X329" s="709"/>
      <c r="Y329" s="709"/>
    </row>
    <row r="330" spans="1:31" ht="13.5" customHeight="1"/>
    <row r="331" spans="1:31" ht="13.5" customHeight="1"/>
    <row r="332" spans="1:31" s="490" customFormat="1">
      <c r="A332" s="1060" t="s">
        <v>99</v>
      </c>
      <c r="B332" s="1062"/>
      <c r="C332" s="1062"/>
      <c r="D332" s="1062"/>
      <c r="E332" s="1062"/>
      <c r="F332" s="1062"/>
      <c r="G332" s="1062"/>
      <c r="H332" s="1062"/>
      <c r="I332" s="1062"/>
      <c r="J332" s="1061"/>
    </row>
    <row r="333" spans="1:31" s="490" customFormat="1" ht="14.25">
      <c r="A333" s="1064" t="s">
        <v>117</v>
      </c>
      <c r="B333" s="1045">
        <v>2013</v>
      </c>
      <c r="C333" s="1046"/>
      <c r="D333" s="1047"/>
      <c r="E333" s="1045">
        <v>2014</v>
      </c>
      <c r="F333" s="1046"/>
      <c r="G333" s="1047"/>
      <c r="H333" s="1045">
        <v>2015</v>
      </c>
      <c r="I333" s="1046"/>
      <c r="J333" s="1047"/>
      <c r="K333" s="514"/>
      <c r="L333" s="514"/>
    </row>
    <row r="334" spans="1:31" s="490" customFormat="1" ht="14.25">
      <c r="A334" s="1117"/>
      <c r="B334" s="1048"/>
      <c r="C334" s="1049"/>
      <c r="D334" s="1050"/>
      <c r="E334" s="1048"/>
      <c r="F334" s="1049"/>
      <c r="G334" s="1050"/>
      <c r="H334" s="1048"/>
      <c r="I334" s="1049"/>
      <c r="J334" s="1050"/>
      <c r="K334" s="514"/>
      <c r="L334" s="514"/>
    </row>
    <row r="335" spans="1:31" s="490" customFormat="1">
      <c r="A335" s="1117"/>
      <c r="B335" s="575" t="s">
        <v>118</v>
      </c>
      <c r="C335" s="1060" t="s">
        <v>119</v>
      </c>
      <c r="D335" s="1061"/>
      <c r="E335" s="575" t="s">
        <v>118</v>
      </c>
      <c r="F335" s="1060" t="s">
        <v>119</v>
      </c>
      <c r="G335" s="1061"/>
      <c r="H335" s="575" t="s">
        <v>118</v>
      </c>
      <c r="I335" s="1060" t="s">
        <v>119</v>
      </c>
      <c r="J335" s="1061"/>
      <c r="K335" s="514"/>
      <c r="L335" s="514"/>
    </row>
    <row r="336" spans="1:31" s="490" customFormat="1">
      <c r="A336" s="1117"/>
      <c r="B336" s="575" t="s">
        <v>120</v>
      </c>
      <c r="C336" s="575" t="s">
        <v>120</v>
      </c>
      <c r="D336" s="575" t="s">
        <v>60</v>
      </c>
      <c r="E336" s="575" t="s">
        <v>120</v>
      </c>
      <c r="F336" s="575" t="s">
        <v>120</v>
      </c>
      <c r="G336" s="575" t="s">
        <v>60</v>
      </c>
      <c r="H336" s="575" t="s">
        <v>120</v>
      </c>
      <c r="I336" s="575" t="s">
        <v>120</v>
      </c>
      <c r="J336" s="575" t="s">
        <v>60</v>
      </c>
      <c r="K336" s="514"/>
      <c r="Z336" s="514"/>
    </row>
    <row r="337" spans="1:27" s="593" customFormat="1" ht="40.5" customHeight="1">
      <c r="A337" s="539" t="s">
        <v>374</v>
      </c>
      <c r="B337" s="672"/>
      <c r="C337" s="595"/>
      <c r="D337" s="578" t="str">
        <f t="shared" ref="D337:D355" si="80">IF(C337=0,"",C337*100/B337)</f>
        <v/>
      </c>
      <c r="E337" s="672"/>
      <c r="F337" s="595"/>
      <c r="G337" s="578" t="str">
        <f t="shared" ref="G337:G355" si="81">IF(F337=0,"",F337*100/E337)</f>
        <v/>
      </c>
      <c r="H337" s="672"/>
      <c r="I337" s="595"/>
      <c r="J337" s="581" t="str">
        <f t="shared" ref="J337:J355" si="82">IF(I337=0,"",I337*100/H337)</f>
        <v/>
      </c>
      <c r="K337" s="514"/>
      <c r="L337" s="490"/>
      <c r="M337" s="490"/>
      <c r="N337" s="490"/>
      <c r="O337" s="490"/>
      <c r="P337" s="490"/>
      <c r="Q337" s="490"/>
      <c r="R337" s="490"/>
      <c r="S337" s="490"/>
      <c r="T337" s="490"/>
      <c r="U337" s="490"/>
      <c r="V337" s="490"/>
      <c r="W337" s="490"/>
      <c r="X337" s="490"/>
      <c r="Y337" s="490"/>
      <c r="Z337" s="514"/>
      <c r="AA337" s="592"/>
    </row>
    <row r="338" spans="1:27" s="593" customFormat="1" ht="41.25" customHeight="1">
      <c r="A338" s="539" t="s">
        <v>375</v>
      </c>
      <c r="B338" s="674"/>
      <c r="C338" s="667"/>
      <c r="D338" s="545" t="str">
        <f t="shared" si="80"/>
        <v/>
      </c>
      <c r="E338" s="674"/>
      <c r="F338" s="667"/>
      <c r="G338" s="545" t="str">
        <f t="shared" si="81"/>
        <v/>
      </c>
      <c r="H338" s="674"/>
      <c r="I338" s="667"/>
      <c r="J338" s="547" t="str">
        <f t="shared" si="82"/>
        <v/>
      </c>
      <c r="K338" s="514"/>
      <c r="L338" s="490"/>
      <c r="M338" s="490"/>
      <c r="N338" s="490"/>
      <c r="O338" s="490"/>
      <c r="P338" s="490"/>
      <c r="Q338" s="490"/>
      <c r="R338" s="490"/>
      <c r="S338" s="490"/>
      <c r="T338" s="490"/>
      <c r="U338" s="490"/>
      <c r="V338" s="490"/>
      <c r="W338" s="490"/>
      <c r="X338" s="490"/>
      <c r="Y338" s="490"/>
      <c r="Z338" s="514"/>
      <c r="AA338" s="592"/>
    </row>
    <row r="339" spans="1:27" s="490" customFormat="1" ht="37.5" customHeight="1">
      <c r="A339" s="646" t="s">
        <v>383</v>
      </c>
      <c r="B339" s="674"/>
      <c r="C339" s="584"/>
      <c r="D339" s="545" t="str">
        <f t="shared" si="80"/>
        <v/>
      </c>
      <c r="E339" s="674"/>
      <c r="F339" s="584"/>
      <c r="G339" s="545" t="str">
        <f t="shared" si="81"/>
        <v/>
      </c>
      <c r="H339" s="674"/>
      <c r="I339" s="584"/>
      <c r="J339" s="547" t="str">
        <f t="shared" si="82"/>
        <v/>
      </c>
      <c r="K339" s="514"/>
      <c r="Z339" s="514"/>
    </row>
    <row r="340" spans="1:27" s="490" customFormat="1" ht="37.5" customHeight="1">
      <c r="A340" s="646" t="s">
        <v>382</v>
      </c>
      <c r="B340" s="674"/>
      <c r="C340" s="584"/>
      <c r="D340" s="545" t="str">
        <f t="shared" si="80"/>
        <v/>
      </c>
      <c r="E340" s="674"/>
      <c r="F340" s="584"/>
      <c r="G340" s="545" t="str">
        <f t="shared" si="81"/>
        <v/>
      </c>
      <c r="H340" s="674"/>
      <c r="I340" s="584"/>
      <c r="J340" s="547" t="str">
        <f t="shared" si="82"/>
        <v/>
      </c>
      <c r="K340" s="514"/>
      <c r="Z340" s="514"/>
    </row>
    <row r="341" spans="1:27" s="490" customFormat="1" ht="53.25" customHeight="1">
      <c r="A341" s="646" t="s">
        <v>121</v>
      </c>
      <c r="B341" s="102" t="str">
        <f>IF(C339=0,"",(C339+C340))</f>
        <v/>
      </c>
      <c r="C341" s="584"/>
      <c r="D341" s="545" t="str">
        <f t="shared" si="80"/>
        <v/>
      </c>
      <c r="E341" s="102" t="str">
        <f>IF(F339=0,"",(F339+F340))</f>
        <v/>
      </c>
      <c r="F341" s="584"/>
      <c r="G341" s="545" t="str">
        <f t="shared" si="81"/>
        <v/>
      </c>
      <c r="H341" s="102" t="str">
        <f>IF(I339=0,"",(I339+I340))</f>
        <v/>
      </c>
      <c r="I341" s="584"/>
      <c r="J341" s="547" t="str">
        <f t="shared" si="82"/>
        <v/>
      </c>
      <c r="K341" s="569"/>
      <c r="L341" s="569"/>
    </row>
    <row r="342" spans="1:27" s="490" customFormat="1" ht="58.5" customHeight="1">
      <c r="A342" s="570" t="s">
        <v>397</v>
      </c>
      <c r="B342" s="102" t="str">
        <f>IF(C339=0,"",C339)</f>
        <v/>
      </c>
      <c r="C342" s="584"/>
      <c r="D342" s="545" t="str">
        <f t="shared" si="80"/>
        <v/>
      </c>
      <c r="E342" s="102" t="str">
        <f>IF(F339=0,"",F339)</f>
        <v/>
      </c>
      <c r="F342" s="584"/>
      <c r="G342" s="545" t="str">
        <f t="shared" si="81"/>
        <v/>
      </c>
      <c r="H342" s="102" t="str">
        <f>IF(I339=0,"",I339)</f>
        <v/>
      </c>
      <c r="I342" s="584"/>
      <c r="J342" s="547" t="str">
        <f t="shared" si="82"/>
        <v/>
      </c>
      <c r="K342" s="569"/>
      <c r="L342" s="569"/>
    </row>
    <row r="343" spans="1:27" s="490" customFormat="1" ht="54.75" customHeight="1">
      <c r="A343" s="570" t="s">
        <v>398</v>
      </c>
      <c r="B343" s="102" t="str">
        <f>IF(C340=0,"",C340)</f>
        <v/>
      </c>
      <c r="C343" s="584"/>
      <c r="D343" s="545" t="str">
        <f t="shared" si="80"/>
        <v/>
      </c>
      <c r="E343" s="102" t="str">
        <f>IF(F340=0,"",F340)</f>
        <v/>
      </c>
      <c r="F343" s="584"/>
      <c r="G343" s="545" t="str">
        <f t="shared" si="81"/>
        <v/>
      </c>
      <c r="H343" s="102" t="str">
        <f>IF(I340=0,"",I340)</f>
        <v/>
      </c>
      <c r="I343" s="584"/>
      <c r="J343" s="547" t="str">
        <f t="shared" si="82"/>
        <v/>
      </c>
      <c r="K343" s="569"/>
      <c r="L343" s="569"/>
    </row>
    <row r="344" spans="1:27" s="490" customFormat="1" ht="57.75" customHeight="1">
      <c r="A344" s="646" t="s">
        <v>122</v>
      </c>
      <c r="B344" s="102" t="str">
        <f>IF(C342=0,"",(C342+C343))</f>
        <v/>
      </c>
      <c r="C344" s="584"/>
      <c r="D344" s="545" t="str">
        <f t="shared" si="80"/>
        <v/>
      </c>
      <c r="E344" s="102" t="str">
        <f>IF(F342=0,"",(F342+F343))</f>
        <v/>
      </c>
      <c r="F344" s="584"/>
      <c r="G344" s="545" t="str">
        <f t="shared" si="81"/>
        <v/>
      </c>
      <c r="H344" s="102" t="str">
        <f>IF(I342=0,"",(I342+I343))</f>
        <v/>
      </c>
      <c r="I344" s="584"/>
      <c r="J344" s="547" t="str">
        <f t="shared" si="82"/>
        <v/>
      </c>
      <c r="K344" s="569"/>
      <c r="L344" s="569"/>
    </row>
    <row r="345" spans="1:27" s="593" customFormat="1" ht="52.5" customHeight="1">
      <c r="A345" s="549" t="s">
        <v>376</v>
      </c>
      <c r="B345" s="556"/>
      <c r="C345" s="667"/>
      <c r="D345" s="545" t="str">
        <f t="shared" si="80"/>
        <v/>
      </c>
      <c r="E345" s="556"/>
      <c r="F345" s="667"/>
      <c r="G345" s="545" t="str">
        <f t="shared" si="81"/>
        <v/>
      </c>
      <c r="H345" s="556"/>
      <c r="I345" s="667"/>
      <c r="J345" s="547" t="str">
        <f t="shared" si="82"/>
        <v/>
      </c>
      <c r="K345" s="514"/>
      <c r="L345" s="490"/>
      <c r="M345" s="490"/>
      <c r="N345" s="490"/>
      <c r="O345" s="490"/>
      <c r="P345" s="490"/>
      <c r="Q345" s="490"/>
      <c r="R345" s="490"/>
      <c r="S345" s="490"/>
      <c r="T345" s="490"/>
      <c r="U345" s="490"/>
      <c r="V345" s="490"/>
      <c r="W345" s="490"/>
      <c r="X345" s="490"/>
      <c r="Y345" s="490"/>
      <c r="Z345" s="514"/>
      <c r="AA345" s="592"/>
    </row>
    <row r="346" spans="1:27" s="593" customFormat="1" ht="49.5" customHeight="1">
      <c r="A346" s="549" t="s">
        <v>377</v>
      </c>
      <c r="B346" s="556"/>
      <c r="C346" s="667"/>
      <c r="D346" s="545" t="str">
        <f t="shared" si="80"/>
        <v/>
      </c>
      <c r="E346" s="556"/>
      <c r="F346" s="667"/>
      <c r="G346" s="545" t="str">
        <f t="shared" si="81"/>
        <v/>
      </c>
      <c r="H346" s="556"/>
      <c r="I346" s="667"/>
      <c r="J346" s="547" t="str">
        <f t="shared" si="82"/>
        <v/>
      </c>
      <c r="K346" s="514"/>
      <c r="L346" s="490"/>
      <c r="M346" s="490"/>
      <c r="N346" s="490"/>
      <c r="O346" s="490"/>
      <c r="P346" s="490"/>
      <c r="Q346" s="490"/>
      <c r="R346" s="490"/>
      <c r="S346" s="490"/>
      <c r="T346" s="490"/>
      <c r="U346" s="490"/>
      <c r="V346" s="490"/>
      <c r="W346" s="490"/>
      <c r="X346" s="490"/>
      <c r="Y346" s="490"/>
      <c r="Z346" s="514"/>
      <c r="AA346" s="592"/>
    </row>
    <row r="347" spans="1:27" s="490" customFormat="1" ht="49.5" customHeight="1">
      <c r="A347" s="646" t="s">
        <v>391</v>
      </c>
      <c r="B347" s="556"/>
      <c r="C347" s="584"/>
      <c r="D347" s="545" t="str">
        <f t="shared" si="80"/>
        <v/>
      </c>
      <c r="E347" s="556"/>
      <c r="F347" s="667"/>
      <c r="G347" s="545" t="str">
        <f t="shared" si="81"/>
        <v/>
      </c>
      <c r="H347" s="556"/>
      <c r="I347" s="667"/>
      <c r="J347" s="547" t="str">
        <f t="shared" si="82"/>
        <v/>
      </c>
      <c r="K347" s="569"/>
      <c r="L347" s="569"/>
    </row>
    <row r="348" spans="1:27" s="490" customFormat="1" ht="47.25" customHeight="1">
      <c r="A348" s="646" t="s">
        <v>391</v>
      </c>
      <c r="B348" s="556"/>
      <c r="C348" s="584"/>
      <c r="D348" s="545" t="str">
        <f t="shared" si="80"/>
        <v/>
      </c>
      <c r="E348" s="556"/>
      <c r="F348" s="667"/>
      <c r="G348" s="545" t="str">
        <f t="shared" si="81"/>
        <v/>
      </c>
      <c r="H348" s="556"/>
      <c r="I348" s="667"/>
      <c r="J348" s="547" t="str">
        <f t="shared" si="82"/>
        <v/>
      </c>
      <c r="K348" s="569"/>
      <c r="L348" s="569"/>
    </row>
    <row r="349" spans="1:27" s="490" customFormat="1" ht="54" customHeight="1">
      <c r="A349" s="647" t="s">
        <v>123</v>
      </c>
      <c r="B349" s="102" t="str">
        <f>IF(C347=0,"",(C347+C348))</f>
        <v/>
      </c>
      <c r="C349" s="584"/>
      <c r="D349" s="545" t="str">
        <f t="shared" si="80"/>
        <v/>
      </c>
      <c r="E349" s="102" t="str">
        <f>IF(F347=0,"",(F347+F348))</f>
        <v/>
      </c>
      <c r="F349" s="584"/>
      <c r="G349" s="545" t="str">
        <f t="shared" si="81"/>
        <v/>
      </c>
      <c r="H349" s="102" t="str">
        <f>IF(I347=0,"",(I347+I348))</f>
        <v/>
      </c>
      <c r="I349" s="584"/>
      <c r="J349" s="547" t="str">
        <f t="shared" si="82"/>
        <v/>
      </c>
      <c r="K349" s="569"/>
      <c r="L349" s="569"/>
    </row>
    <row r="350" spans="1:27" s="490" customFormat="1" ht="54.75" customHeight="1">
      <c r="A350" s="570" t="s">
        <v>396</v>
      </c>
      <c r="B350" s="102" t="str">
        <f>IF(C347=0,"",C347)</f>
        <v/>
      </c>
      <c r="C350" s="584"/>
      <c r="D350" s="545" t="str">
        <f t="shared" si="80"/>
        <v/>
      </c>
      <c r="E350" s="102" t="str">
        <f>IF(F347=0,"",F347)</f>
        <v/>
      </c>
      <c r="F350" s="584"/>
      <c r="G350" s="545" t="str">
        <f t="shared" si="81"/>
        <v/>
      </c>
      <c r="H350" s="102" t="str">
        <f>IF(I347=0,"",I347)</f>
        <v/>
      </c>
      <c r="I350" s="584"/>
      <c r="J350" s="547" t="str">
        <f t="shared" si="82"/>
        <v/>
      </c>
      <c r="K350" s="569"/>
      <c r="L350" s="569"/>
    </row>
    <row r="351" spans="1:27" s="490" customFormat="1" ht="59.25" customHeight="1">
      <c r="A351" s="570" t="s">
        <v>399</v>
      </c>
      <c r="B351" s="102" t="str">
        <f>IF(C348=0,"",C348)</f>
        <v/>
      </c>
      <c r="C351" s="584"/>
      <c r="D351" s="545" t="str">
        <f t="shared" si="80"/>
        <v/>
      </c>
      <c r="E351" s="102" t="str">
        <f>IF(F348=0,"",F348)</f>
        <v/>
      </c>
      <c r="F351" s="584"/>
      <c r="G351" s="545" t="str">
        <f t="shared" si="81"/>
        <v/>
      </c>
      <c r="H351" s="102" t="str">
        <f>IF(I348=0,"",I348)</f>
        <v/>
      </c>
      <c r="I351" s="584"/>
      <c r="J351" s="547" t="str">
        <f t="shared" si="82"/>
        <v/>
      </c>
      <c r="K351" s="569"/>
      <c r="L351" s="569"/>
    </row>
    <row r="352" spans="1:27" s="490" customFormat="1" ht="50.25" customHeight="1">
      <c r="A352" s="570" t="s">
        <v>124</v>
      </c>
      <c r="B352" s="102" t="str">
        <f>IF(C350=0,"",(C350+C351))</f>
        <v/>
      </c>
      <c r="C352" s="584"/>
      <c r="D352" s="545" t="str">
        <f t="shared" si="80"/>
        <v/>
      </c>
      <c r="E352" s="102" t="str">
        <f>IF(F350=0,"",(F350+F351))</f>
        <v/>
      </c>
      <c r="F352" s="584"/>
      <c r="G352" s="545" t="str">
        <f t="shared" si="81"/>
        <v/>
      </c>
      <c r="H352" s="102" t="str">
        <f>IF(I350=0,"",(I350+I351))</f>
        <v/>
      </c>
      <c r="I352" s="584"/>
      <c r="J352" s="547" t="str">
        <f t="shared" si="82"/>
        <v/>
      </c>
      <c r="K352" s="569"/>
      <c r="L352" s="569"/>
    </row>
    <row r="353" spans="1:31" s="490" customFormat="1" ht="22.5" customHeight="1">
      <c r="A353" s="570" t="s">
        <v>125</v>
      </c>
      <c r="B353" s="398"/>
      <c r="C353" s="584"/>
      <c r="D353" s="545" t="str">
        <f t="shared" si="80"/>
        <v/>
      </c>
      <c r="E353" s="398"/>
      <c r="F353" s="584"/>
      <c r="G353" s="545" t="str">
        <f t="shared" si="81"/>
        <v/>
      </c>
      <c r="H353" s="584"/>
      <c r="I353" s="584"/>
      <c r="J353" s="547" t="str">
        <f t="shared" si="82"/>
        <v/>
      </c>
      <c r="K353" s="569"/>
    </row>
    <row r="354" spans="1:31" s="490" customFormat="1" ht="40.5" customHeight="1">
      <c r="A354" s="570" t="s">
        <v>341</v>
      </c>
      <c r="B354" s="398"/>
      <c r="C354" s="584"/>
      <c r="D354" s="545" t="str">
        <f t="shared" si="80"/>
        <v/>
      </c>
      <c r="E354" s="398"/>
      <c r="F354" s="584"/>
      <c r="G354" s="545" t="str">
        <f t="shared" si="81"/>
        <v/>
      </c>
      <c r="H354" s="584"/>
      <c r="I354" s="584"/>
      <c r="J354" s="547" t="str">
        <f t="shared" si="82"/>
        <v/>
      </c>
    </row>
    <row r="355" spans="1:31" s="490" customFormat="1" ht="40.5" customHeight="1">
      <c r="A355" s="571" t="s">
        <v>126</v>
      </c>
      <c r="B355" s="587"/>
      <c r="C355" s="588"/>
      <c r="D355" s="552" t="str">
        <f t="shared" si="80"/>
        <v/>
      </c>
      <c r="E355" s="587"/>
      <c r="F355" s="588"/>
      <c r="G355" s="552" t="str">
        <f t="shared" si="81"/>
        <v/>
      </c>
      <c r="H355" s="588"/>
      <c r="I355" s="588"/>
      <c r="J355" s="553" t="str">
        <f t="shared" si="82"/>
        <v/>
      </c>
    </row>
    <row r="356" spans="1:31" s="490" customFormat="1" ht="38.25" customHeight="1">
      <c r="A356" s="957" t="s">
        <v>217</v>
      </c>
      <c r="B356" s="957"/>
      <c r="C356" s="957"/>
      <c r="D356" s="957"/>
      <c r="E356" s="957"/>
      <c r="F356" s="957"/>
      <c r="G356" s="957"/>
      <c r="H356" s="957"/>
      <c r="I356" s="957"/>
      <c r="J356" s="957"/>
      <c r="K356" s="957"/>
      <c r="L356" s="957"/>
      <c r="M356" s="957"/>
      <c r="N356" s="957"/>
      <c r="O356" s="957"/>
      <c r="P356" s="957"/>
      <c r="Q356" s="957"/>
      <c r="R356" s="957"/>
      <c r="S356" s="957"/>
      <c r="T356" s="957"/>
      <c r="U356" s="957"/>
      <c r="V356" s="957"/>
      <c r="W356" s="957"/>
      <c r="X356" s="686"/>
      <c r="Y356" s="686"/>
      <c r="Z356" s="686"/>
      <c r="AA356" s="686"/>
      <c r="AB356" s="686"/>
      <c r="AC356" s="686"/>
      <c r="AD356" s="686"/>
      <c r="AE356" s="686"/>
    </row>
    <row r="357" spans="1:31" s="490" customFormat="1">
      <c r="A357" s="957" t="s">
        <v>128</v>
      </c>
      <c r="B357" s="957"/>
      <c r="C357" s="957"/>
      <c r="D357" s="957"/>
      <c r="E357" s="957"/>
      <c r="F357" s="957"/>
      <c r="G357" s="957"/>
      <c r="H357" s="957"/>
      <c r="I357" s="957"/>
      <c r="J357" s="957"/>
      <c r="K357" s="957"/>
      <c r="L357" s="957"/>
      <c r="M357" s="957"/>
      <c r="N357" s="957"/>
      <c r="O357" s="957"/>
      <c r="P357" s="957"/>
      <c r="Q357" s="957"/>
      <c r="R357" s="957"/>
      <c r="S357" s="957"/>
      <c r="T357" s="957"/>
      <c r="U357" s="957"/>
      <c r="V357" s="957"/>
      <c r="W357" s="957"/>
      <c r="X357" s="498"/>
      <c r="Y357" s="498"/>
      <c r="Z357" s="498"/>
      <c r="AA357" s="498"/>
      <c r="AB357" s="498"/>
      <c r="AC357" s="498"/>
      <c r="AD357" s="498"/>
      <c r="AE357" s="498"/>
    </row>
    <row r="358" spans="1:31" s="490" customFormat="1" ht="16.5" customHeight="1">
      <c r="A358" s="957" t="s">
        <v>129</v>
      </c>
      <c r="B358" s="957"/>
      <c r="C358" s="957"/>
      <c r="D358" s="957"/>
      <c r="E358" s="957"/>
      <c r="F358" s="957"/>
      <c r="G358" s="957"/>
      <c r="H358" s="957"/>
      <c r="I358" s="957"/>
      <c r="J358" s="957"/>
      <c r="K358" s="957"/>
      <c r="L358" s="957"/>
      <c r="M358" s="957"/>
      <c r="N358" s="957"/>
      <c r="O358" s="957"/>
      <c r="P358" s="957"/>
      <c r="Q358" s="957"/>
      <c r="R358" s="957"/>
      <c r="S358" s="957"/>
      <c r="T358" s="957"/>
      <c r="U358" s="957"/>
      <c r="V358" s="957"/>
      <c r="W358" s="957"/>
      <c r="X358" s="957"/>
      <c r="Y358" s="957"/>
      <c r="Z358" s="957"/>
      <c r="AA358" s="957"/>
      <c r="AB358" s="957"/>
      <c r="AC358" s="957"/>
      <c r="AD358" s="957"/>
      <c r="AE358" s="957"/>
    </row>
    <row r="359" spans="1:31" s="302" customFormat="1" ht="16.5" customHeight="1">
      <c r="A359" s="957" t="s">
        <v>406</v>
      </c>
      <c r="B359" s="957"/>
      <c r="C359" s="957"/>
      <c r="D359" s="957"/>
      <c r="E359" s="957"/>
      <c r="F359" s="957"/>
      <c r="G359" s="957"/>
      <c r="H359" s="957"/>
      <c r="I359" s="957"/>
      <c r="J359" s="957"/>
      <c r="K359" s="957"/>
      <c r="L359" s="957"/>
      <c r="M359" s="957"/>
      <c r="N359" s="957"/>
      <c r="O359" s="957"/>
      <c r="P359" s="957"/>
      <c r="Q359" s="957"/>
      <c r="R359" s="957"/>
      <c r="S359" s="957"/>
      <c r="T359" s="957"/>
      <c r="U359" s="957"/>
      <c r="V359" s="957"/>
      <c r="W359" s="957"/>
      <c r="X359" s="957"/>
      <c r="Y359" s="957"/>
    </row>
    <row r="360" spans="1:31" s="302" customFormat="1" ht="16.5" customHeight="1">
      <c r="A360" s="957" t="s">
        <v>407</v>
      </c>
      <c r="B360" s="957"/>
      <c r="C360" s="957"/>
      <c r="D360" s="957"/>
      <c r="E360" s="957"/>
      <c r="F360" s="957"/>
      <c r="G360" s="957"/>
      <c r="H360" s="957"/>
      <c r="I360" s="957"/>
      <c r="J360" s="957"/>
      <c r="K360" s="957"/>
      <c r="L360" s="957"/>
      <c r="M360" s="957"/>
      <c r="N360" s="957"/>
      <c r="O360" s="957"/>
      <c r="P360" s="957"/>
      <c r="Q360" s="957"/>
      <c r="R360" s="957"/>
      <c r="S360" s="957"/>
      <c r="T360" s="957"/>
      <c r="U360" s="957"/>
      <c r="V360" s="957"/>
      <c r="W360" s="957"/>
      <c r="X360" s="957"/>
      <c r="Y360" s="957"/>
    </row>
    <row r="361" spans="1:31" s="490" customFormat="1" ht="16.5" customHeight="1">
      <c r="A361" s="666"/>
      <c r="B361" s="666"/>
      <c r="C361" s="666"/>
      <c r="D361" s="666"/>
      <c r="E361" s="666"/>
      <c r="F361" s="666"/>
      <c r="G361" s="666"/>
      <c r="H361" s="666"/>
      <c r="I361" s="666"/>
      <c r="J361" s="666"/>
      <c r="K361" s="666"/>
      <c r="L361" s="666"/>
      <c r="M361" s="666"/>
      <c r="N361" s="666"/>
      <c r="O361" s="666"/>
      <c r="P361" s="666"/>
      <c r="Q361" s="666"/>
      <c r="R361" s="666"/>
      <c r="S361" s="666"/>
      <c r="T361" s="666"/>
      <c r="U361" s="666"/>
      <c r="V361" s="666"/>
      <c r="W361" s="666"/>
      <c r="X361" s="666"/>
      <c r="Y361" s="666"/>
      <c r="Z361" s="666"/>
      <c r="AA361" s="666"/>
      <c r="AB361" s="666"/>
      <c r="AC361" s="666"/>
      <c r="AD361" s="666"/>
      <c r="AE361" s="666"/>
    </row>
    <row r="362" spans="1:31" s="490" customFormat="1">
      <c r="A362" s="596"/>
      <c r="B362" s="596"/>
      <c r="C362" s="596"/>
      <c r="D362" s="596"/>
      <c r="E362" s="596"/>
      <c r="F362" s="596"/>
      <c r="G362" s="596"/>
      <c r="H362" s="596"/>
      <c r="I362" s="596"/>
      <c r="J362" s="596"/>
      <c r="K362" s="596"/>
      <c r="L362" s="596"/>
      <c r="M362" s="596"/>
      <c r="N362" s="596"/>
      <c r="O362" s="596"/>
      <c r="P362" s="596"/>
      <c r="Q362" s="596"/>
      <c r="R362" s="596"/>
      <c r="S362" s="596"/>
      <c r="T362" s="596"/>
      <c r="U362" s="596"/>
      <c r="V362" s="596"/>
      <c r="W362" s="596"/>
      <c r="X362" s="596"/>
      <c r="Y362" s="596"/>
      <c r="Z362" s="596"/>
      <c r="AA362" s="596"/>
      <c r="AB362" s="596"/>
      <c r="AC362" s="596"/>
      <c r="AD362" s="596"/>
      <c r="AE362" s="596"/>
    </row>
    <row r="363" spans="1:31">
      <c r="A363" s="958" t="s">
        <v>130</v>
      </c>
      <c r="B363" s="959"/>
      <c r="C363" s="959"/>
      <c r="D363" s="959"/>
      <c r="E363" s="959"/>
      <c r="F363" s="959"/>
      <c r="G363" s="959"/>
      <c r="H363" s="959"/>
      <c r="I363" s="959"/>
      <c r="J363" s="959"/>
      <c r="K363" s="959"/>
      <c r="L363" s="959"/>
      <c r="M363" s="959"/>
      <c r="N363" s="959"/>
      <c r="O363" s="959"/>
      <c r="P363" s="959"/>
      <c r="Q363" s="959"/>
      <c r="R363" s="959"/>
      <c r="S363" s="959"/>
      <c r="T363" s="959"/>
      <c r="U363" s="959"/>
      <c r="V363" s="959"/>
      <c r="W363" s="960"/>
    </row>
    <row r="364" spans="1:31">
      <c r="A364" s="975" t="s">
        <v>58</v>
      </c>
      <c r="B364" s="1138">
        <v>2006</v>
      </c>
      <c r="C364" s="1139"/>
      <c r="D364" s="1138">
        <v>2007</v>
      </c>
      <c r="E364" s="1139"/>
      <c r="F364" s="1138">
        <v>2008</v>
      </c>
      <c r="G364" s="1139"/>
      <c r="H364" s="1138">
        <v>2009</v>
      </c>
      <c r="I364" s="1139"/>
      <c r="J364" s="1138">
        <v>2010</v>
      </c>
      <c r="K364" s="1139"/>
      <c r="L364" s="1138">
        <v>2011</v>
      </c>
      <c r="M364" s="1139"/>
      <c r="N364" s="1144">
        <v>2012</v>
      </c>
      <c r="O364" s="1145"/>
      <c r="P364" s="1145"/>
      <c r="Q364" s="1146"/>
      <c r="R364" s="1138">
        <v>2013</v>
      </c>
      <c r="S364" s="1139"/>
      <c r="T364" s="1138">
        <v>2014</v>
      </c>
      <c r="U364" s="1139"/>
      <c r="V364" s="1138">
        <v>2015</v>
      </c>
      <c r="W364" s="1139"/>
    </row>
    <row r="365" spans="1:31">
      <c r="A365" s="976"/>
      <c r="B365" s="1140"/>
      <c r="C365" s="1141"/>
      <c r="D365" s="1140"/>
      <c r="E365" s="1141"/>
      <c r="F365" s="1140"/>
      <c r="G365" s="1141"/>
      <c r="H365" s="1140"/>
      <c r="I365" s="1141"/>
      <c r="J365" s="1140"/>
      <c r="K365" s="1141"/>
      <c r="L365" s="1140"/>
      <c r="M365" s="1141"/>
      <c r="N365" s="1144" t="s">
        <v>0</v>
      </c>
      <c r="O365" s="1146"/>
      <c r="P365" s="1144" t="s">
        <v>8</v>
      </c>
      <c r="Q365" s="1146"/>
      <c r="R365" s="1140"/>
      <c r="S365" s="1141"/>
      <c r="T365" s="1140"/>
      <c r="U365" s="1141"/>
      <c r="V365" s="1140"/>
      <c r="W365" s="1141"/>
    </row>
    <row r="366" spans="1:31">
      <c r="A366" s="976"/>
      <c r="B366" s="597" t="s">
        <v>72</v>
      </c>
      <c r="C366" s="597" t="s">
        <v>60</v>
      </c>
      <c r="D366" s="597" t="s">
        <v>72</v>
      </c>
      <c r="E366" s="597" t="s">
        <v>60</v>
      </c>
      <c r="F366" s="597" t="s">
        <v>72</v>
      </c>
      <c r="G366" s="597" t="s">
        <v>60</v>
      </c>
      <c r="H366" s="597" t="s">
        <v>72</v>
      </c>
      <c r="I366" s="597" t="s">
        <v>60</v>
      </c>
      <c r="J366" s="597" t="s">
        <v>72</v>
      </c>
      <c r="K366" s="597" t="s">
        <v>60</v>
      </c>
      <c r="L366" s="597" t="s">
        <v>72</v>
      </c>
      <c r="M366" s="597" t="s">
        <v>60</v>
      </c>
      <c r="N366" s="597" t="s">
        <v>72</v>
      </c>
      <c r="O366" s="597" t="s">
        <v>60</v>
      </c>
      <c r="P366" s="597" t="s">
        <v>72</v>
      </c>
      <c r="Q366" s="597" t="s">
        <v>60</v>
      </c>
      <c r="R366" s="597" t="s">
        <v>72</v>
      </c>
      <c r="S366" s="597" t="s">
        <v>60</v>
      </c>
      <c r="T366" s="597" t="s">
        <v>72</v>
      </c>
      <c r="U366" s="597" t="s">
        <v>60</v>
      </c>
      <c r="V366" s="597" t="s">
        <v>72</v>
      </c>
      <c r="W366" s="597" t="s">
        <v>60</v>
      </c>
    </row>
    <row r="367" spans="1:31" ht="15.75" customHeight="1">
      <c r="A367" s="598" t="s">
        <v>346</v>
      </c>
      <c r="B367" s="1119"/>
      <c r="C367" s="1120"/>
      <c r="D367" s="1119"/>
      <c r="E367" s="1120"/>
      <c r="F367" s="1119"/>
      <c r="G367" s="1120"/>
      <c r="H367" s="1119"/>
      <c r="I367" s="1120"/>
      <c r="J367" s="1119"/>
      <c r="K367" s="1120"/>
      <c r="L367" s="1119"/>
      <c r="M367" s="1120"/>
      <c r="N367" s="599"/>
      <c r="O367" s="599"/>
      <c r="P367" s="1119"/>
      <c r="Q367" s="1120"/>
      <c r="R367" s="1142"/>
      <c r="S367" s="1142"/>
      <c r="T367" s="1142"/>
      <c r="U367" s="1142"/>
      <c r="V367" s="1142"/>
      <c r="W367" s="1143"/>
    </row>
    <row r="368" spans="1:31" ht="34.5" customHeight="1">
      <c r="A368" s="405" t="s">
        <v>345</v>
      </c>
      <c r="B368" s="494"/>
      <c r="C368" s="600" t="str">
        <f>IF(B368=0,"",B368*100/(B$371))</f>
        <v/>
      </c>
      <c r="D368" s="494"/>
      <c r="E368" s="600" t="str">
        <f>IF(D368=0,"",D368*100/(D$371))</f>
        <v/>
      </c>
      <c r="F368" s="494"/>
      <c r="G368" s="600" t="str">
        <f>IF(F368=0,"",F368*100/(F$371))</f>
        <v/>
      </c>
      <c r="H368" s="494"/>
      <c r="I368" s="600" t="str">
        <f>IF(H368=0,"",H368*100/(H$371))</f>
        <v/>
      </c>
      <c r="J368" s="494"/>
      <c r="K368" s="600" t="str">
        <f>IF(J368=0,"",J368*100/(J$371))</f>
        <v/>
      </c>
      <c r="L368" s="494"/>
      <c r="M368" s="600" t="str">
        <f>IF(L368=0,"",L368*100/(L$371))</f>
        <v/>
      </c>
      <c r="N368" s="601"/>
      <c r="O368" s="600" t="str">
        <f>IF(N368=0,"",N368*100/(N$371))</f>
        <v/>
      </c>
      <c r="P368" s="494"/>
      <c r="Q368" s="600" t="str">
        <f>IF(P368=0,"",P368*100/(P$371))</f>
        <v/>
      </c>
      <c r="R368" s="494"/>
      <c r="S368" s="600" t="str">
        <f>IF(R368=0,"",R368*100/(R$371))</f>
        <v/>
      </c>
      <c r="T368" s="494"/>
      <c r="U368" s="600" t="str">
        <f>IF(T368=0,"",T368*100/(T$371))</f>
        <v/>
      </c>
      <c r="V368" s="494"/>
      <c r="W368" s="663" t="str">
        <f>IF(V368=0,"",V368*100/(V$371))</f>
        <v/>
      </c>
    </row>
    <row r="369" spans="1:23" ht="36.75" customHeight="1">
      <c r="A369" s="405" t="s">
        <v>344</v>
      </c>
      <c r="B369" s="494"/>
      <c r="C369" s="600" t="str">
        <f>IF(B369=0,"",B369*100/(B$371))</f>
        <v/>
      </c>
      <c r="D369" s="494"/>
      <c r="E369" s="600" t="str">
        <f>IF(D369=0,"",D369*100/(D$371))</f>
        <v/>
      </c>
      <c r="F369" s="494"/>
      <c r="G369" s="600" t="str">
        <f>IF(F369=0,"",F369*100/(F$371))</f>
        <v/>
      </c>
      <c r="H369" s="494"/>
      <c r="I369" s="600" t="str">
        <f>IF(H369=0,"",H369*100/(H$371))</f>
        <v/>
      </c>
      <c r="J369" s="494"/>
      <c r="K369" s="600" t="str">
        <f>IF(J369=0,"",J369*100/(J$371))</f>
        <v/>
      </c>
      <c r="L369" s="494"/>
      <c r="M369" s="600" t="str">
        <f>IF(L369=0,"",L369*100/(L$371))</f>
        <v/>
      </c>
      <c r="N369" s="601"/>
      <c r="O369" s="600" t="str">
        <f>IF(N369=0,"",N369*100/(N$371))</f>
        <v/>
      </c>
      <c r="P369" s="494"/>
      <c r="Q369" s="600" t="str">
        <f>IF(P369=0,"",P369*100/(P$371))</f>
        <v/>
      </c>
      <c r="R369" s="494"/>
      <c r="S369" s="600" t="str">
        <f>IF(R369=0,"",R369*100/(R$371))</f>
        <v/>
      </c>
      <c r="T369" s="494"/>
      <c r="U369" s="600" t="str">
        <f>IF(T369=0,"",T369*100/(T$371))</f>
        <v/>
      </c>
      <c r="V369" s="494"/>
      <c r="W369" s="663" t="str">
        <f>IF(V369=0,"",V369*100/(V$371))</f>
        <v/>
      </c>
    </row>
    <row r="370" spans="1:23" ht="33.75" customHeight="1">
      <c r="A370" s="405" t="s">
        <v>343</v>
      </c>
      <c r="B370" s="494"/>
      <c r="C370" s="600" t="str">
        <f>IF(B370=0,"",B370*100/(B$371))</f>
        <v/>
      </c>
      <c r="D370" s="494"/>
      <c r="E370" s="600" t="str">
        <f>IF(D370=0,"",D370*100/(D$371))</f>
        <v/>
      </c>
      <c r="F370" s="494"/>
      <c r="G370" s="600" t="str">
        <f>IF(F370=0,"",F370*100/(F$371))</f>
        <v/>
      </c>
      <c r="H370" s="494"/>
      <c r="I370" s="600" t="str">
        <f>IF(H370=0,"",H370*100/(H$371))</f>
        <v/>
      </c>
      <c r="J370" s="494"/>
      <c r="K370" s="600" t="str">
        <f>IF(J370=0,"",J370*100/(J$371))</f>
        <v/>
      </c>
      <c r="L370" s="494"/>
      <c r="M370" s="600" t="str">
        <f>IF(L370=0,"",L370*100/(L$371))</f>
        <v/>
      </c>
      <c r="N370" s="601"/>
      <c r="O370" s="600" t="str">
        <f>IF(N370=0,"",N370*100/(N$371))</f>
        <v/>
      </c>
      <c r="P370" s="494"/>
      <c r="Q370" s="600" t="str">
        <f>IF(P370=0,"",P370*100/(P$371))</f>
        <v/>
      </c>
      <c r="R370" s="494"/>
      <c r="S370" s="600" t="str">
        <f>IF(R370=0,"",R370*100/(R$371))</f>
        <v/>
      </c>
      <c r="T370" s="494"/>
      <c r="U370" s="600" t="str">
        <f>IF(T370=0,"",T370*100/(T$371))</f>
        <v/>
      </c>
      <c r="V370" s="494"/>
      <c r="W370" s="663" t="str">
        <f>IF(V370=0,"",V370*100/(V$371))</f>
        <v/>
      </c>
    </row>
    <row r="371" spans="1:23" ht="23.25" customHeight="1">
      <c r="A371" s="697" t="s">
        <v>347</v>
      </c>
      <c r="B371" s="916">
        <f>SUM(B368:B370)</f>
        <v>0</v>
      </c>
      <c r="C371" s="917"/>
      <c r="D371" s="916">
        <f>SUM(D368:D370)</f>
        <v>0</v>
      </c>
      <c r="E371" s="917"/>
      <c r="F371" s="916">
        <f t="shared" ref="F371" si="83">SUM(F368:F370)</f>
        <v>0</v>
      </c>
      <c r="G371" s="917"/>
      <c r="H371" s="916">
        <f t="shared" ref="H371" si="84">SUM(H368:H370)</f>
        <v>0</v>
      </c>
      <c r="I371" s="917"/>
      <c r="J371" s="916">
        <f t="shared" ref="J371" si="85">SUM(J368:J370)</f>
        <v>0</v>
      </c>
      <c r="K371" s="917"/>
      <c r="L371" s="916">
        <f t="shared" ref="L371" si="86">SUM(L368:L370)</f>
        <v>0</v>
      </c>
      <c r="M371" s="917"/>
      <c r="N371" s="916">
        <f t="shared" ref="N371" si="87">SUM(N368:N370)</f>
        <v>0</v>
      </c>
      <c r="O371" s="917"/>
      <c r="P371" s="916">
        <f t="shared" ref="P371" si="88">SUM(P368:P370)</f>
        <v>0</v>
      </c>
      <c r="Q371" s="917"/>
      <c r="R371" s="916">
        <f t="shared" ref="R371" si="89">SUM(R368:R370)</f>
        <v>0</v>
      </c>
      <c r="S371" s="917"/>
      <c r="T371" s="916">
        <f t="shared" ref="T371" si="90">SUM(T368:T370)</f>
        <v>0</v>
      </c>
      <c r="U371" s="917"/>
      <c r="V371" s="916">
        <f t="shared" ref="V371" si="91">SUM(V368:V370)</f>
        <v>0</v>
      </c>
      <c r="W371" s="918"/>
    </row>
    <row r="373" spans="1:23">
      <c r="A373" s="1133"/>
      <c r="B373" s="1134">
        <v>2006</v>
      </c>
      <c r="C373" s="1135"/>
      <c r="D373" s="1134">
        <v>2007</v>
      </c>
      <c r="E373" s="1135"/>
      <c r="F373" s="1134">
        <v>2008</v>
      </c>
      <c r="G373" s="1135"/>
      <c r="H373" s="1134">
        <v>2009</v>
      </c>
      <c r="I373" s="1135"/>
      <c r="J373" s="1134">
        <v>2010</v>
      </c>
      <c r="K373" s="1135"/>
      <c r="L373" s="1134">
        <v>2011</v>
      </c>
      <c r="M373" s="1135"/>
      <c r="N373" s="1131">
        <v>2012</v>
      </c>
      <c r="O373" s="1188"/>
      <c r="P373" s="1188"/>
      <c r="Q373" s="1132"/>
      <c r="R373" s="1134">
        <v>2013</v>
      </c>
      <c r="S373" s="1135"/>
      <c r="T373" s="1134">
        <v>2014</v>
      </c>
      <c r="U373" s="1135"/>
      <c r="V373" s="1134">
        <v>2015</v>
      </c>
      <c r="W373" s="1135"/>
    </row>
    <row r="374" spans="1:23">
      <c r="A374" s="1133"/>
      <c r="B374" s="1136"/>
      <c r="C374" s="1137"/>
      <c r="D374" s="1136"/>
      <c r="E374" s="1137"/>
      <c r="F374" s="1136"/>
      <c r="G374" s="1137"/>
      <c r="H374" s="1136"/>
      <c r="I374" s="1137"/>
      <c r="J374" s="1136"/>
      <c r="K374" s="1137"/>
      <c r="L374" s="1136"/>
      <c r="M374" s="1137"/>
      <c r="N374" s="1131" t="s">
        <v>0</v>
      </c>
      <c r="O374" s="1132"/>
      <c r="P374" s="1131" t="s">
        <v>8</v>
      </c>
      <c r="Q374" s="1132"/>
      <c r="R374" s="1136"/>
      <c r="S374" s="1137"/>
      <c r="T374" s="1136"/>
      <c r="U374" s="1137"/>
      <c r="V374" s="1136"/>
      <c r="W374" s="1137"/>
    </row>
    <row r="375" spans="1:23">
      <c r="A375" s="1133"/>
      <c r="B375" s="390" t="s">
        <v>27</v>
      </c>
      <c r="C375" s="390" t="s">
        <v>28</v>
      </c>
      <c r="D375" s="390" t="s">
        <v>27</v>
      </c>
      <c r="E375" s="390" t="s">
        <v>28</v>
      </c>
      <c r="F375" s="390" t="s">
        <v>27</v>
      </c>
      <c r="G375" s="390" t="s">
        <v>28</v>
      </c>
      <c r="H375" s="390" t="s">
        <v>27</v>
      </c>
      <c r="I375" s="390" t="s">
        <v>28</v>
      </c>
      <c r="J375" s="390" t="s">
        <v>27</v>
      </c>
      <c r="K375" s="390" t="s">
        <v>28</v>
      </c>
      <c r="L375" s="390" t="s">
        <v>27</v>
      </c>
      <c r="M375" s="390" t="s">
        <v>28</v>
      </c>
      <c r="N375" s="390" t="s">
        <v>27</v>
      </c>
      <c r="O375" s="390" t="s">
        <v>28</v>
      </c>
      <c r="P375" s="390" t="s">
        <v>27</v>
      </c>
      <c r="Q375" s="390" t="s">
        <v>28</v>
      </c>
      <c r="R375" s="390" t="s">
        <v>27</v>
      </c>
      <c r="S375" s="390" t="s">
        <v>28</v>
      </c>
      <c r="T375" s="390" t="s">
        <v>27</v>
      </c>
      <c r="U375" s="390" t="s">
        <v>28</v>
      </c>
      <c r="V375" s="390" t="s">
        <v>27</v>
      </c>
      <c r="W375" s="390" t="s">
        <v>28</v>
      </c>
    </row>
    <row r="376" spans="1:23" ht="39.75" customHeight="1">
      <c r="A376" s="414" t="s">
        <v>131</v>
      </c>
      <c r="B376" s="602"/>
      <c r="C376" s="602"/>
      <c r="D376" s="602"/>
      <c r="E376" s="602"/>
      <c r="F376" s="602"/>
      <c r="G376" s="602"/>
      <c r="H376" s="602"/>
      <c r="I376" s="602"/>
      <c r="J376" s="602"/>
      <c r="K376" s="602"/>
      <c r="L376" s="602"/>
      <c r="M376" s="602"/>
      <c r="N376" s="602"/>
      <c r="O376" s="602"/>
      <c r="P376" s="602"/>
      <c r="Q376" s="602"/>
      <c r="R376" s="602"/>
      <c r="S376" s="603"/>
      <c r="T376" s="602"/>
      <c r="U376" s="603"/>
      <c r="V376" s="602"/>
      <c r="W376" s="603"/>
    </row>
    <row r="377" spans="1:23">
      <c r="A377" s="415" t="s">
        <v>132</v>
      </c>
    </row>
    <row r="379" spans="1:23">
      <c r="A379" s="415" t="s">
        <v>133</v>
      </c>
    </row>
    <row r="380" spans="1:23">
      <c r="A380" s="1197" t="s">
        <v>211</v>
      </c>
      <c r="B380" s="1184">
        <v>2006</v>
      </c>
      <c r="C380" s="1185"/>
      <c r="D380" s="1184">
        <v>2007</v>
      </c>
      <c r="E380" s="1185"/>
      <c r="F380" s="1184">
        <v>2008</v>
      </c>
      <c r="G380" s="1185"/>
      <c r="H380" s="1184">
        <v>2009</v>
      </c>
      <c r="I380" s="1185"/>
      <c r="J380" s="1184">
        <v>2010</v>
      </c>
      <c r="K380" s="1185"/>
      <c r="L380" s="1184">
        <v>2011</v>
      </c>
      <c r="M380" s="1185"/>
      <c r="N380" s="1189">
        <v>2012</v>
      </c>
      <c r="O380" s="1199"/>
      <c r="P380" s="1199"/>
      <c r="Q380" s="1190"/>
      <c r="R380" s="1184">
        <v>2013</v>
      </c>
      <c r="S380" s="1185"/>
      <c r="T380" s="1184">
        <v>2014</v>
      </c>
      <c r="U380" s="1185"/>
      <c r="V380" s="1184">
        <v>2015</v>
      </c>
      <c r="W380" s="1185"/>
    </row>
    <row r="381" spans="1:23">
      <c r="A381" s="1198"/>
      <c r="B381" s="1186"/>
      <c r="C381" s="1187"/>
      <c r="D381" s="1186"/>
      <c r="E381" s="1187"/>
      <c r="F381" s="1186"/>
      <c r="G381" s="1187"/>
      <c r="H381" s="1186"/>
      <c r="I381" s="1187"/>
      <c r="J381" s="1186"/>
      <c r="K381" s="1187"/>
      <c r="L381" s="1186"/>
      <c r="M381" s="1187"/>
      <c r="N381" s="1189" t="s">
        <v>0</v>
      </c>
      <c r="O381" s="1190"/>
      <c r="P381" s="1189" t="s">
        <v>8</v>
      </c>
      <c r="Q381" s="1190"/>
      <c r="R381" s="1186"/>
      <c r="S381" s="1187"/>
      <c r="T381" s="1186"/>
      <c r="U381" s="1187"/>
      <c r="V381" s="1186"/>
      <c r="W381" s="1187"/>
    </row>
    <row r="382" spans="1:23">
      <c r="A382" s="1198"/>
      <c r="B382" s="604" t="s">
        <v>135</v>
      </c>
      <c r="C382" s="604" t="s">
        <v>136</v>
      </c>
      <c r="D382" s="604" t="s">
        <v>135</v>
      </c>
      <c r="E382" s="604" t="s">
        <v>136</v>
      </c>
      <c r="F382" s="604" t="s">
        <v>135</v>
      </c>
      <c r="G382" s="604" t="s">
        <v>136</v>
      </c>
      <c r="H382" s="604" t="s">
        <v>135</v>
      </c>
      <c r="I382" s="604" t="s">
        <v>136</v>
      </c>
      <c r="J382" s="604" t="s">
        <v>135</v>
      </c>
      <c r="K382" s="604" t="s">
        <v>136</v>
      </c>
      <c r="L382" s="604" t="s">
        <v>135</v>
      </c>
      <c r="M382" s="604" t="s">
        <v>136</v>
      </c>
      <c r="N382" s="604" t="s">
        <v>135</v>
      </c>
      <c r="O382" s="604" t="s">
        <v>136</v>
      </c>
      <c r="P382" s="604" t="s">
        <v>135</v>
      </c>
      <c r="Q382" s="604" t="s">
        <v>136</v>
      </c>
      <c r="R382" s="604" t="s">
        <v>135</v>
      </c>
      <c r="S382" s="604" t="s">
        <v>136</v>
      </c>
      <c r="T382" s="604" t="s">
        <v>135</v>
      </c>
      <c r="U382" s="604" t="s">
        <v>136</v>
      </c>
      <c r="V382" s="604" t="s">
        <v>135</v>
      </c>
      <c r="W382" s="604" t="s">
        <v>136</v>
      </c>
    </row>
    <row r="383" spans="1:23" s="607" customFormat="1" ht="15.75" customHeight="1">
      <c r="A383" s="405" t="s">
        <v>137</v>
      </c>
      <c r="B383" s="605"/>
      <c r="C383" s="605"/>
      <c r="D383" s="605"/>
      <c r="E383" s="605"/>
      <c r="F383" s="605"/>
      <c r="G383" s="605"/>
      <c r="H383" s="605"/>
      <c r="I383" s="605"/>
      <c r="J383" s="605"/>
      <c r="K383" s="605"/>
      <c r="L383" s="605"/>
      <c r="M383" s="605"/>
      <c r="N383" s="605"/>
      <c r="O383" s="605"/>
      <c r="P383" s="605"/>
      <c r="Q383" s="605"/>
      <c r="R383" s="605"/>
      <c r="S383" s="605"/>
      <c r="T383" s="605"/>
      <c r="U383" s="605"/>
      <c r="V383" s="605"/>
      <c r="W383" s="606"/>
    </row>
    <row r="384" spans="1:23" s="607" customFormat="1" ht="15.75" customHeight="1">
      <c r="A384" s="405" t="s">
        <v>138</v>
      </c>
      <c r="B384" s="605"/>
      <c r="C384" s="605"/>
      <c r="D384" s="605"/>
      <c r="E384" s="605"/>
      <c r="F384" s="605"/>
      <c r="G384" s="605"/>
      <c r="H384" s="605"/>
      <c r="I384" s="605"/>
      <c r="J384" s="605"/>
      <c r="K384" s="605"/>
      <c r="L384" s="605"/>
      <c r="M384" s="605"/>
      <c r="N384" s="605"/>
      <c r="O384" s="605"/>
      <c r="P384" s="605"/>
      <c r="Q384" s="605"/>
      <c r="R384" s="605"/>
      <c r="S384" s="605"/>
      <c r="T384" s="605"/>
      <c r="U384" s="605"/>
      <c r="V384" s="605"/>
      <c r="W384" s="606"/>
    </row>
    <row r="385" spans="1:28" s="607" customFormat="1" ht="15.75" customHeight="1">
      <c r="A385" s="405" t="s">
        <v>139</v>
      </c>
      <c r="B385" s="605"/>
      <c r="C385" s="605"/>
      <c r="D385" s="605"/>
      <c r="E385" s="605"/>
      <c r="F385" s="605"/>
      <c r="G385" s="605"/>
      <c r="H385" s="605"/>
      <c r="I385" s="605"/>
      <c r="J385" s="605"/>
      <c r="K385" s="605"/>
      <c r="L385" s="605"/>
      <c r="M385" s="605"/>
      <c r="N385" s="605"/>
      <c r="O385" s="605"/>
      <c r="P385" s="605"/>
      <c r="Q385" s="605"/>
      <c r="R385" s="605"/>
      <c r="S385" s="605"/>
      <c r="T385" s="605"/>
      <c r="U385" s="605"/>
      <c r="V385" s="605"/>
      <c r="W385" s="606"/>
    </row>
    <row r="386" spans="1:28" s="607" customFormat="1" ht="15.75" customHeight="1">
      <c r="A386" s="414" t="s">
        <v>218</v>
      </c>
      <c r="B386" s="608">
        <f t="shared" ref="B386:W386" si="92">SUM(B383:B385)</f>
        <v>0</v>
      </c>
      <c r="C386" s="608">
        <f t="shared" si="92"/>
        <v>0</v>
      </c>
      <c r="D386" s="608">
        <f t="shared" si="92"/>
        <v>0</v>
      </c>
      <c r="E386" s="608">
        <f t="shared" si="92"/>
        <v>0</v>
      </c>
      <c r="F386" s="608">
        <f t="shared" si="92"/>
        <v>0</v>
      </c>
      <c r="G386" s="608">
        <f t="shared" si="92"/>
        <v>0</v>
      </c>
      <c r="H386" s="608">
        <f t="shared" si="92"/>
        <v>0</v>
      </c>
      <c r="I386" s="608">
        <f t="shared" si="92"/>
        <v>0</v>
      </c>
      <c r="J386" s="608">
        <f t="shared" si="92"/>
        <v>0</v>
      </c>
      <c r="K386" s="608">
        <f t="shared" si="92"/>
        <v>0</v>
      </c>
      <c r="L386" s="608">
        <f t="shared" si="92"/>
        <v>0</v>
      </c>
      <c r="M386" s="608">
        <f t="shared" si="92"/>
        <v>0</v>
      </c>
      <c r="N386" s="608">
        <f t="shared" si="92"/>
        <v>0</v>
      </c>
      <c r="O386" s="608">
        <f t="shared" si="92"/>
        <v>0</v>
      </c>
      <c r="P386" s="608">
        <f t="shared" si="92"/>
        <v>0</v>
      </c>
      <c r="Q386" s="608">
        <f t="shared" si="92"/>
        <v>0</v>
      </c>
      <c r="R386" s="608">
        <f t="shared" si="92"/>
        <v>0</v>
      </c>
      <c r="S386" s="609">
        <f t="shared" si="92"/>
        <v>0</v>
      </c>
      <c r="T386" s="608">
        <f t="shared" si="92"/>
        <v>0</v>
      </c>
      <c r="U386" s="609">
        <f t="shared" si="92"/>
        <v>0</v>
      </c>
      <c r="V386" s="608">
        <f t="shared" si="92"/>
        <v>0</v>
      </c>
      <c r="W386" s="609">
        <f t="shared" si="92"/>
        <v>0</v>
      </c>
    </row>
    <row r="387" spans="1:28">
      <c r="A387" s="415" t="s">
        <v>17</v>
      </c>
    </row>
    <row r="388" spans="1:28">
      <c r="A388" s="415"/>
    </row>
    <row r="389" spans="1:28" s="490" customFormat="1">
      <c r="A389" s="1172" t="s">
        <v>58</v>
      </c>
      <c r="B389" s="1177">
        <v>2009</v>
      </c>
      <c r="C389" s="1177">
        <v>2010</v>
      </c>
      <c r="D389" s="1177">
        <v>2011</v>
      </c>
      <c r="E389" s="1151">
        <v>2012</v>
      </c>
      <c r="F389" s="1153"/>
      <c r="G389" s="1177">
        <v>2013</v>
      </c>
      <c r="H389" s="1177">
        <v>2014</v>
      </c>
      <c r="I389" s="1177">
        <v>2015</v>
      </c>
    </row>
    <row r="390" spans="1:28" s="490" customFormat="1">
      <c r="A390" s="1172"/>
      <c r="B390" s="1178"/>
      <c r="C390" s="1178"/>
      <c r="D390" s="1178"/>
      <c r="E390" s="610" t="s">
        <v>0</v>
      </c>
      <c r="F390" s="610" t="s">
        <v>8</v>
      </c>
      <c r="G390" s="1178"/>
      <c r="H390" s="1178"/>
      <c r="I390" s="1178"/>
    </row>
    <row r="391" spans="1:28" s="490" customFormat="1">
      <c r="A391" s="1172"/>
      <c r="B391" s="611" t="s">
        <v>60</v>
      </c>
      <c r="C391" s="611" t="s">
        <v>60</v>
      </c>
      <c r="D391" s="611" t="s">
        <v>60</v>
      </c>
      <c r="E391" s="611" t="s">
        <v>60</v>
      </c>
      <c r="F391" s="611" t="s">
        <v>60</v>
      </c>
      <c r="G391" s="611" t="s">
        <v>60</v>
      </c>
      <c r="H391" s="611" t="s">
        <v>60</v>
      </c>
      <c r="I391" s="611" t="s">
        <v>60</v>
      </c>
    </row>
    <row r="392" spans="1:28" s="615" customFormat="1" ht="18" customHeight="1">
      <c r="A392" s="612" t="s">
        <v>349</v>
      </c>
      <c r="B392" s="613" t="str">
        <f>IFERROR(H383/P103,"")</f>
        <v/>
      </c>
      <c r="C392" s="613" t="str">
        <f>IFERROR(J383/Q103,"")</f>
        <v/>
      </c>
      <c r="D392" s="613" t="str">
        <f>IFERROR(J383/R103,"")</f>
        <v/>
      </c>
      <c r="E392" s="613" t="str">
        <f>IFERROR(N383/S$103,"")</f>
        <v/>
      </c>
      <c r="F392" s="613" t="str">
        <f>IFERROR(P383/T$103,"")</f>
        <v/>
      </c>
      <c r="G392" s="613" t="str">
        <f>IFERROR(R383/U$103,"")</f>
        <v/>
      </c>
      <c r="H392" s="613" t="str">
        <f>IFERROR(T383/V$103,"")</f>
        <v/>
      </c>
      <c r="I392" s="614" t="str">
        <f>IFERROR(V383/W$103,"")</f>
        <v/>
      </c>
    </row>
    <row r="393" spans="1:28" s="615" customFormat="1" ht="18" customHeight="1">
      <c r="A393" s="616" t="s">
        <v>348</v>
      </c>
      <c r="B393" s="617" t="str">
        <f>IFERROR(H384*100/M145,"")</f>
        <v/>
      </c>
      <c r="C393" s="617" t="str">
        <f>IFERROR(J384*100/P145,"")</f>
        <v/>
      </c>
      <c r="D393" s="617" t="str">
        <f>IFERROR(L384*100/S145,"")</f>
        <v/>
      </c>
      <c r="E393" s="617" t="str">
        <f>IFERROR(N384*100/V145,"")</f>
        <v/>
      </c>
      <c r="F393" s="617" t="str">
        <f>IFERROR(P384*100/Y145,"")</f>
        <v/>
      </c>
      <c r="G393" s="617" t="str">
        <f>IFERROR(R384*100/D155,"")</f>
        <v/>
      </c>
      <c r="H393" s="617" t="str">
        <f>IFERROR(T384*100/G155,"")</f>
        <v/>
      </c>
      <c r="I393" s="618" t="str">
        <f>IFERROR(V384*100/J155,"")</f>
        <v/>
      </c>
    </row>
    <row r="394" spans="1:28" s="490" customFormat="1" ht="18.75" customHeight="1">
      <c r="A394" s="1180" t="s">
        <v>17</v>
      </c>
      <c r="B394" s="1180"/>
      <c r="C394" s="1180"/>
      <c r="D394" s="1180"/>
      <c r="E394" s="1180"/>
      <c r="F394" s="1180"/>
      <c r="G394" s="1180"/>
      <c r="H394" s="1180"/>
      <c r="I394" s="1180"/>
      <c r="J394" s="1180"/>
      <c r="K394" s="1180"/>
      <c r="L394" s="1180"/>
      <c r="M394" s="1180"/>
      <c r="N394" s="1180"/>
      <c r="O394" s="1180"/>
      <c r="P394" s="1180"/>
      <c r="Q394" s="1180"/>
      <c r="R394" s="1180"/>
      <c r="S394" s="1180"/>
      <c r="T394" s="1180"/>
      <c r="U394" s="645"/>
      <c r="V394" s="645"/>
      <c r="W394" s="645"/>
      <c r="X394" s="645"/>
      <c r="Y394" s="645"/>
      <c r="Z394" s="645"/>
      <c r="AA394" s="645"/>
      <c r="AB394" s="645"/>
    </row>
    <row r="395" spans="1:28" s="490" customFormat="1" ht="14.25"/>
    <row r="396" spans="1:28" s="302" customFormat="1">
      <c r="A396" s="1172" t="s">
        <v>58</v>
      </c>
      <c r="B396" s="1147">
        <v>2009</v>
      </c>
      <c r="C396" s="1148"/>
      <c r="D396" s="1147">
        <v>2010</v>
      </c>
      <c r="E396" s="1148"/>
      <c r="F396" s="1147">
        <v>2011</v>
      </c>
      <c r="G396" s="1148"/>
      <c r="H396" s="1151">
        <v>2012</v>
      </c>
      <c r="I396" s="1152"/>
      <c r="J396" s="1152"/>
      <c r="K396" s="1153"/>
      <c r="L396" s="1147">
        <v>2013</v>
      </c>
      <c r="M396" s="1148"/>
      <c r="N396" s="1147">
        <v>2014</v>
      </c>
      <c r="O396" s="1148"/>
      <c r="P396" s="1147">
        <v>2015</v>
      </c>
      <c r="Q396" s="1148"/>
    </row>
    <row r="397" spans="1:28" s="302" customFormat="1">
      <c r="A397" s="1172"/>
      <c r="B397" s="716"/>
      <c r="C397" s="717"/>
      <c r="D397" s="1149"/>
      <c r="E397" s="1150"/>
      <c r="F397" s="1149"/>
      <c r="G397" s="1150"/>
      <c r="H397" s="1170" t="s">
        <v>0</v>
      </c>
      <c r="I397" s="1171"/>
      <c r="J397" s="1170" t="s">
        <v>8</v>
      </c>
      <c r="K397" s="1171"/>
      <c r="L397" s="716"/>
      <c r="M397" s="717"/>
      <c r="N397" s="716"/>
      <c r="O397" s="717"/>
      <c r="P397" s="716"/>
      <c r="Q397" s="717"/>
    </row>
    <row r="398" spans="1:28" s="302" customFormat="1">
      <c r="A398" s="1172"/>
      <c r="B398" s="611" t="s">
        <v>141</v>
      </c>
      <c r="C398" s="611" t="s">
        <v>60</v>
      </c>
      <c r="D398" s="611" t="s">
        <v>141</v>
      </c>
      <c r="E398" s="611" t="s">
        <v>60</v>
      </c>
      <c r="F398" s="611" t="s">
        <v>141</v>
      </c>
      <c r="G398" s="611" t="s">
        <v>60</v>
      </c>
      <c r="H398" s="611" t="s">
        <v>141</v>
      </c>
      <c r="I398" s="611" t="s">
        <v>60</v>
      </c>
      <c r="J398" s="611" t="s">
        <v>141</v>
      </c>
      <c r="K398" s="611" t="s">
        <v>60</v>
      </c>
      <c r="L398" s="611" t="s">
        <v>141</v>
      </c>
      <c r="M398" s="611" t="s">
        <v>60</v>
      </c>
      <c r="N398" s="611" t="s">
        <v>141</v>
      </c>
      <c r="O398" s="611" t="s">
        <v>60</v>
      </c>
      <c r="P398" s="611" t="s">
        <v>141</v>
      </c>
      <c r="Q398" s="611" t="s">
        <v>60</v>
      </c>
    </row>
    <row r="399" spans="1:28" s="363" customFormat="1" ht="21" customHeight="1">
      <c r="A399" s="701" t="s">
        <v>142</v>
      </c>
      <c r="B399" s="619"/>
      <c r="C399" s="662" t="str">
        <f>IF(B399=0,"",B399*100/H385)</f>
        <v/>
      </c>
      <c r="D399" s="619"/>
      <c r="E399" s="662" t="str">
        <f>IF(D399=0,"",D399*100/J385)</f>
        <v/>
      </c>
      <c r="F399" s="619"/>
      <c r="G399" s="662" t="str">
        <f>IF(F399=0,"",F399*100/L385)</f>
        <v/>
      </c>
      <c r="H399" s="619"/>
      <c r="I399" s="662" t="str">
        <f>IF(H399=0,"",H399*100/N385)</f>
        <v/>
      </c>
      <c r="J399" s="619"/>
      <c r="K399" s="662" t="str">
        <f>IF(J399=0,"",J399*100/P385)</f>
        <v/>
      </c>
      <c r="L399" s="619"/>
      <c r="M399" s="662" t="str">
        <f>IF(L399=0,"",L399*100/R385)</f>
        <v/>
      </c>
      <c r="N399" s="619"/>
      <c r="O399" s="662" t="str">
        <f>IF(N399=0,"",N399*100/T385)</f>
        <v/>
      </c>
      <c r="P399" s="619"/>
      <c r="Q399" s="675" t="str">
        <f>IF(P399=0,"",P399*100/V385)</f>
        <v/>
      </c>
    </row>
    <row r="400" spans="1:28" s="490" customFormat="1">
      <c r="A400" s="1123" t="s">
        <v>17</v>
      </c>
      <c r="B400" s="1123"/>
      <c r="C400" s="1123"/>
      <c r="D400" s="1123"/>
      <c r="E400" s="1123"/>
      <c r="F400" s="1123"/>
      <c r="G400" s="1123"/>
      <c r="H400" s="1123"/>
      <c r="I400" s="1123"/>
      <c r="J400" s="1123"/>
      <c r="K400" s="1123"/>
      <c r="L400" s="1123"/>
      <c r="M400" s="1123"/>
      <c r="N400" s="1123"/>
      <c r="O400" s="1123"/>
      <c r="P400" s="1123"/>
      <c r="Q400" s="1123"/>
      <c r="R400" s="1123"/>
      <c r="S400" s="1123"/>
      <c r="T400" s="1123"/>
      <c r="U400" s="1123"/>
      <c r="V400" s="1123"/>
      <c r="W400" s="1123"/>
      <c r="X400" s="1123"/>
      <c r="Y400" s="1123"/>
      <c r="Z400" s="1123"/>
      <c r="AA400" s="1123"/>
      <c r="AB400" s="1123"/>
    </row>
    <row r="403" spans="1:2045 2049:3070 3074:4095 4099:5120 5124:8189 8193:9214 9218:10239 10243:11264 11268:14333 14337:15358 15362:16383">
      <c r="A403" s="1167" t="s">
        <v>354</v>
      </c>
      <c r="B403" s="1168"/>
      <c r="C403" s="1168"/>
      <c r="D403" s="1168"/>
      <c r="E403" s="1168"/>
      <c r="F403" s="1168"/>
      <c r="G403" s="1168"/>
      <c r="H403" s="1168"/>
      <c r="I403" s="1168"/>
      <c r="J403" s="1168"/>
      <c r="K403" s="1168"/>
      <c r="L403" s="1168"/>
      <c r="M403" s="1168"/>
      <c r="N403" s="1168"/>
      <c r="O403" s="1168"/>
      <c r="P403" s="1168"/>
      <c r="Q403" s="1168"/>
      <c r="R403" s="1168"/>
      <c r="S403" s="1168"/>
      <c r="T403" s="1168"/>
      <c r="U403" s="1168"/>
      <c r="V403" s="1168"/>
      <c r="W403" s="1168"/>
      <c r="X403" s="1168"/>
      <c r="Y403" s="1169"/>
    </row>
    <row r="404" spans="1:2045 2049:3070 3074:4095 4099:5120 5124:8189 8193:9214 9218:10239 10243:11264 11268:14333 14337:15358 15362:16383">
      <c r="A404" s="975" t="s">
        <v>219</v>
      </c>
      <c r="B404" s="1166">
        <v>2006</v>
      </c>
      <c r="C404" s="1166"/>
      <c r="D404" s="1166"/>
      <c r="E404" s="1166"/>
      <c r="F404" s="1166"/>
      <c r="G404" s="1166"/>
      <c r="H404" s="1144">
        <v>2007</v>
      </c>
      <c r="I404" s="1145"/>
      <c r="J404" s="1145"/>
      <c r="K404" s="1145"/>
      <c r="L404" s="1145"/>
      <c r="M404" s="1146"/>
      <c r="N404" s="1144">
        <v>2008</v>
      </c>
      <c r="O404" s="1145"/>
      <c r="P404" s="1145"/>
      <c r="Q404" s="1145"/>
      <c r="R404" s="1145"/>
      <c r="S404" s="1146"/>
      <c r="T404" s="1144">
        <v>2009</v>
      </c>
      <c r="U404" s="1145"/>
      <c r="V404" s="1145"/>
      <c r="W404" s="1145"/>
      <c r="X404" s="1145"/>
      <c r="Y404" s="1146"/>
    </row>
    <row r="405" spans="1:2045 2049:3070 3074:4095 4099:5120 5124:8189 8193:9214 9218:10239 10243:11264 11268:14333 14337:15358 15362:16383" ht="51.75">
      <c r="A405" s="976"/>
      <c r="B405" s="620" t="s">
        <v>150</v>
      </c>
      <c r="C405" s="620" t="s">
        <v>151</v>
      </c>
      <c r="D405" s="620" t="s">
        <v>152</v>
      </c>
      <c r="E405" s="621" t="s">
        <v>153</v>
      </c>
      <c r="F405" s="620" t="s">
        <v>220</v>
      </c>
      <c r="G405" s="620" t="s">
        <v>221</v>
      </c>
      <c r="H405" s="620" t="s">
        <v>150</v>
      </c>
      <c r="I405" s="620" t="s">
        <v>151</v>
      </c>
      <c r="J405" s="620" t="s">
        <v>152</v>
      </c>
      <c r="K405" s="621" t="s">
        <v>222</v>
      </c>
      <c r="L405" s="620" t="s">
        <v>220</v>
      </c>
      <c r="M405" s="620" t="s">
        <v>221</v>
      </c>
      <c r="N405" s="620" t="s">
        <v>150</v>
      </c>
      <c r="O405" s="620" t="s">
        <v>151</v>
      </c>
      <c r="P405" s="620" t="s">
        <v>152</v>
      </c>
      <c r="Q405" s="621" t="s">
        <v>222</v>
      </c>
      <c r="R405" s="620" t="s">
        <v>220</v>
      </c>
      <c r="S405" s="620" t="s">
        <v>221</v>
      </c>
      <c r="T405" s="620" t="s">
        <v>150</v>
      </c>
      <c r="U405" s="620" t="s">
        <v>151</v>
      </c>
      <c r="V405" s="620" t="s">
        <v>152</v>
      </c>
      <c r="W405" s="621" t="s">
        <v>222</v>
      </c>
      <c r="X405" s="620" t="s">
        <v>220</v>
      </c>
      <c r="Y405" s="620" t="s">
        <v>221</v>
      </c>
    </row>
    <row r="406" spans="1:2045 2049:3070 3074:4095 4099:5120 5124:8189 8193:9214 9218:10239 10243:11264 11268:14333 14337:15358 15362:16383" ht="18" customHeight="1">
      <c r="A406" s="977"/>
      <c r="B406" s="622" t="s">
        <v>223</v>
      </c>
      <c r="C406" s="622" t="s">
        <v>224</v>
      </c>
      <c r="D406" s="622" t="s">
        <v>225</v>
      </c>
      <c r="E406" s="623"/>
      <c r="F406" s="624"/>
      <c r="G406" s="623"/>
      <c r="H406" s="622" t="s">
        <v>223</v>
      </c>
      <c r="I406" s="622" t="s">
        <v>224</v>
      </c>
      <c r="J406" s="622" t="s">
        <v>225</v>
      </c>
      <c r="K406" s="623"/>
      <c r="L406" s="624"/>
      <c r="M406" s="623"/>
      <c r="N406" s="622" t="s">
        <v>223</v>
      </c>
      <c r="O406" s="622" t="s">
        <v>224</v>
      </c>
      <c r="P406" s="622" t="s">
        <v>225</v>
      </c>
      <c r="Q406" s="623"/>
      <c r="R406" s="624"/>
      <c r="S406" s="623"/>
      <c r="T406" s="622" t="s">
        <v>223</v>
      </c>
      <c r="U406" s="622" t="s">
        <v>224</v>
      </c>
      <c r="V406" s="622" t="s">
        <v>225</v>
      </c>
      <c r="W406" s="623"/>
      <c r="X406" s="624"/>
      <c r="Y406" s="623"/>
    </row>
    <row r="407" spans="1:2045 2049:3070 3074:4095 4099:5120 5124:8189 8193:9214 9218:10239 10243:11264 11268:14333 14337:15358 15362:16383" s="607" customFormat="1" ht="17.25" customHeight="1">
      <c r="A407" s="598" t="s">
        <v>364</v>
      </c>
      <c r="B407" s="625">
        <f t="shared" ref="B407:B414" si="93">B113+M113+B128</f>
        <v>0</v>
      </c>
      <c r="C407" s="626"/>
      <c r="D407" s="626"/>
      <c r="E407" s="626"/>
      <c r="F407" s="627" t="str">
        <f t="shared" ref="F407:F414" si="94">IF(C407=0,"",C407/B407)</f>
        <v/>
      </c>
      <c r="G407" s="627" t="str">
        <f t="shared" ref="G407:G414" si="95">IF(D407=0,"",D407/B407)</f>
        <v/>
      </c>
      <c r="H407" s="625">
        <f t="shared" ref="H407:H414" si="96">+C113+N113+C128</f>
        <v>0</v>
      </c>
      <c r="I407" s="626"/>
      <c r="J407" s="626"/>
      <c r="K407" s="626"/>
      <c r="L407" s="627" t="str">
        <f t="shared" ref="L407:L412" si="97">IF(I407=0,"",I407/H407)</f>
        <v/>
      </c>
      <c r="M407" s="627" t="str">
        <f t="shared" ref="M407:M412" si="98">IF(J407=0,"",J407/H407)</f>
        <v/>
      </c>
      <c r="N407" s="625">
        <f t="shared" ref="N407:N414" si="99">+D113+O113+D128</f>
        <v>0</v>
      </c>
      <c r="O407" s="626"/>
      <c r="P407" s="626"/>
      <c r="Q407" s="626"/>
      <c r="R407" s="627" t="str">
        <f t="shared" ref="R407:R412" si="100">IF(O407=0,"",O407/N407)</f>
        <v/>
      </c>
      <c r="S407" s="627" t="str">
        <f t="shared" ref="S407:S412" si="101">IF(P407=0,"",P407/N407)</f>
        <v/>
      </c>
      <c r="T407" s="625">
        <f t="shared" ref="T407:T414" si="102">+E113+P113+E128</f>
        <v>0</v>
      </c>
      <c r="U407" s="626"/>
      <c r="V407" s="626"/>
      <c r="W407" s="626"/>
      <c r="X407" s="627" t="str">
        <f t="shared" ref="X407:X412" si="103">IF(U407=0,"",U407/T407)</f>
        <v/>
      </c>
      <c r="Y407" s="628" t="str">
        <f t="shared" ref="Y407:Y412" si="104">IF(V407=0,"",V407/T407)</f>
        <v/>
      </c>
    </row>
    <row r="408" spans="1:2045 2049:3070 3074:4095 4099:5120 5124:8189 8193:9214 9218:10239 10243:11264 11268:14333 14337:15358 15362:16383" s="607" customFormat="1" ht="17.25" customHeight="1">
      <c r="A408" s="405" t="s">
        <v>365</v>
      </c>
      <c r="B408" s="629">
        <f t="shared" si="93"/>
        <v>0</v>
      </c>
      <c r="C408" s="605"/>
      <c r="D408" s="605"/>
      <c r="E408" s="605"/>
      <c r="F408" s="630" t="str">
        <f t="shared" si="94"/>
        <v/>
      </c>
      <c r="G408" s="630" t="str">
        <f t="shared" si="95"/>
        <v/>
      </c>
      <c r="H408" s="629">
        <f t="shared" si="96"/>
        <v>0</v>
      </c>
      <c r="I408" s="605"/>
      <c r="J408" s="605"/>
      <c r="K408" s="605"/>
      <c r="L408" s="630" t="str">
        <f t="shared" si="97"/>
        <v/>
      </c>
      <c r="M408" s="630" t="str">
        <f t="shared" si="98"/>
        <v/>
      </c>
      <c r="N408" s="629">
        <f t="shared" si="99"/>
        <v>0</v>
      </c>
      <c r="O408" s="605"/>
      <c r="P408" s="605"/>
      <c r="Q408" s="605"/>
      <c r="R408" s="630" t="str">
        <f t="shared" si="100"/>
        <v/>
      </c>
      <c r="S408" s="630" t="str">
        <f t="shared" si="101"/>
        <v/>
      </c>
      <c r="T408" s="629">
        <f t="shared" si="102"/>
        <v>0</v>
      </c>
      <c r="U408" s="605"/>
      <c r="V408" s="605"/>
      <c r="W408" s="605"/>
      <c r="X408" s="630" t="str">
        <f t="shared" si="103"/>
        <v/>
      </c>
      <c r="Y408" s="631" t="str">
        <f t="shared" si="104"/>
        <v/>
      </c>
    </row>
    <row r="409" spans="1:2045 2049:3070 3074:4095 4099:5120 5124:8189 8193:9214 9218:10239 10243:11264 11268:14333 14337:15358 15362:16383" s="607" customFormat="1" ht="17.25" customHeight="1">
      <c r="A409" s="405" t="s">
        <v>366</v>
      </c>
      <c r="B409" s="629">
        <f t="shared" si="93"/>
        <v>0</v>
      </c>
      <c r="C409" s="605"/>
      <c r="D409" s="605"/>
      <c r="E409" s="605"/>
      <c r="F409" s="630" t="str">
        <f t="shared" si="94"/>
        <v/>
      </c>
      <c r="G409" s="630" t="str">
        <f t="shared" si="95"/>
        <v/>
      </c>
      <c r="H409" s="629">
        <f t="shared" si="96"/>
        <v>0</v>
      </c>
      <c r="I409" s="605"/>
      <c r="J409" s="605"/>
      <c r="K409" s="605"/>
      <c r="L409" s="630" t="str">
        <f t="shared" si="97"/>
        <v/>
      </c>
      <c r="M409" s="630" t="str">
        <f t="shared" si="98"/>
        <v/>
      </c>
      <c r="N409" s="629">
        <f t="shared" si="99"/>
        <v>0</v>
      </c>
      <c r="O409" s="605"/>
      <c r="P409" s="605"/>
      <c r="Q409" s="605"/>
      <c r="R409" s="630" t="str">
        <f t="shared" si="100"/>
        <v/>
      </c>
      <c r="S409" s="630" t="str">
        <f t="shared" si="101"/>
        <v/>
      </c>
      <c r="T409" s="629">
        <f t="shared" si="102"/>
        <v>0</v>
      </c>
      <c r="U409" s="605"/>
      <c r="V409" s="605"/>
      <c r="W409" s="605"/>
      <c r="X409" s="630" t="str">
        <f t="shared" si="103"/>
        <v/>
      </c>
      <c r="Y409" s="631" t="str">
        <f t="shared" si="104"/>
        <v/>
      </c>
    </row>
    <row r="410" spans="1:2045 2049:3070 3074:4095 4099:5120 5124:8189 8193:9214 9218:10239 10243:11264 11268:14333 14337:15358 15362:16383" s="607" customFormat="1" ht="36" customHeight="1">
      <c r="A410" s="653" t="s">
        <v>367</v>
      </c>
      <c r="B410" s="629">
        <f t="shared" si="93"/>
        <v>0</v>
      </c>
      <c r="C410" s="605"/>
      <c r="D410" s="605"/>
      <c r="E410" s="605"/>
      <c r="F410" s="630" t="str">
        <f t="shared" si="94"/>
        <v/>
      </c>
      <c r="G410" s="630" t="str">
        <f t="shared" si="95"/>
        <v/>
      </c>
      <c r="H410" s="629">
        <f t="shared" si="96"/>
        <v>0</v>
      </c>
      <c r="I410" s="605"/>
      <c r="J410" s="605"/>
      <c r="K410" s="605"/>
      <c r="L410" s="630" t="str">
        <f t="shared" si="97"/>
        <v/>
      </c>
      <c r="M410" s="630" t="str">
        <f t="shared" si="98"/>
        <v/>
      </c>
      <c r="N410" s="629">
        <f t="shared" si="99"/>
        <v>0</v>
      </c>
      <c r="O410" s="605"/>
      <c r="P410" s="605"/>
      <c r="Q410" s="605"/>
      <c r="R410" s="630" t="str">
        <f t="shared" si="100"/>
        <v/>
      </c>
      <c r="S410" s="630" t="str">
        <f t="shared" si="101"/>
        <v/>
      </c>
      <c r="T410" s="629">
        <f t="shared" si="102"/>
        <v>0</v>
      </c>
      <c r="U410" s="605"/>
      <c r="V410" s="605"/>
      <c r="W410" s="605"/>
      <c r="X410" s="630" t="str">
        <f t="shared" si="103"/>
        <v/>
      </c>
      <c r="Y410" s="631" t="str">
        <f t="shared" si="104"/>
        <v/>
      </c>
    </row>
    <row r="411" spans="1:2045 2049:3070 3074:4095 4099:5120 5124:8189 8193:9214 9218:10239 10243:11264 11268:14333 14337:15358 15362:16383" s="607" customFormat="1" ht="17.25" customHeight="1">
      <c r="A411" s="405" t="s">
        <v>368</v>
      </c>
      <c r="B411" s="629">
        <f t="shared" si="93"/>
        <v>0</v>
      </c>
      <c r="C411" s="605"/>
      <c r="D411" s="605"/>
      <c r="E411" s="605"/>
      <c r="F411" s="630" t="str">
        <f t="shared" si="94"/>
        <v/>
      </c>
      <c r="G411" s="630" t="str">
        <f t="shared" si="95"/>
        <v/>
      </c>
      <c r="H411" s="629">
        <f t="shared" si="96"/>
        <v>0</v>
      </c>
      <c r="I411" s="605"/>
      <c r="J411" s="605"/>
      <c r="K411" s="605"/>
      <c r="L411" s="630" t="str">
        <f t="shared" si="97"/>
        <v/>
      </c>
      <c r="M411" s="630" t="str">
        <f t="shared" si="98"/>
        <v/>
      </c>
      <c r="N411" s="629">
        <f t="shared" si="99"/>
        <v>0</v>
      </c>
      <c r="O411" s="605"/>
      <c r="P411" s="605"/>
      <c r="Q411" s="605"/>
      <c r="R411" s="630" t="str">
        <f t="shared" si="100"/>
        <v/>
      </c>
      <c r="S411" s="630" t="str">
        <f t="shared" si="101"/>
        <v/>
      </c>
      <c r="T411" s="629">
        <f t="shared" si="102"/>
        <v>0</v>
      </c>
      <c r="U411" s="605"/>
      <c r="V411" s="605"/>
      <c r="W411" s="605"/>
      <c r="X411" s="630" t="str">
        <f t="shared" si="103"/>
        <v/>
      </c>
      <c r="Y411" s="631" t="str">
        <f t="shared" si="104"/>
        <v/>
      </c>
    </row>
    <row r="412" spans="1:2045 2049:3070 3074:4095 4099:5120 5124:8189 8193:9214 9218:10239 10243:11264 11268:14333 14337:15358 15362:16383" s="607" customFormat="1" ht="17.25" customHeight="1">
      <c r="A412" s="405" t="s">
        <v>370</v>
      </c>
      <c r="B412" s="629">
        <f t="shared" si="93"/>
        <v>0</v>
      </c>
      <c r="C412" s="605"/>
      <c r="D412" s="605"/>
      <c r="E412" s="605"/>
      <c r="F412" s="630" t="str">
        <f t="shared" si="94"/>
        <v/>
      </c>
      <c r="G412" s="630" t="str">
        <f t="shared" si="95"/>
        <v/>
      </c>
      <c r="H412" s="629">
        <f t="shared" si="96"/>
        <v>0</v>
      </c>
      <c r="I412" s="605"/>
      <c r="J412" s="605"/>
      <c r="K412" s="605"/>
      <c r="L412" s="630" t="str">
        <f t="shared" si="97"/>
        <v/>
      </c>
      <c r="M412" s="630" t="str">
        <f t="shared" si="98"/>
        <v/>
      </c>
      <c r="N412" s="629">
        <f t="shared" si="99"/>
        <v>0</v>
      </c>
      <c r="O412" s="605"/>
      <c r="P412" s="605"/>
      <c r="Q412" s="605"/>
      <c r="R412" s="630" t="str">
        <f t="shared" si="100"/>
        <v/>
      </c>
      <c r="S412" s="630" t="str">
        <f t="shared" si="101"/>
        <v/>
      </c>
      <c r="T412" s="629">
        <f t="shared" si="102"/>
        <v>0</v>
      </c>
      <c r="U412" s="605"/>
      <c r="V412" s="605"/>
      <c r="W412" s="605"/>
      <c r="X412" s="630" t="str">
        <f t="shared" si="103"/>
        <v/>
      </c>
      <c r="Y412" s="631" t="str">
        <f t="shared" si="104"/>
        <v/>
      </c>
    </row>
    <row r="413" spans="1:2045 2049:3070 3074:4095 4099:5120 5124:8189 8193:9214 9218:10239 10243:11264 11268:14333 14337:15358 15362:16383" s="650" customFormat="1" ht="17.25" customHeight="1">
      <c r="A413" s="405" t="s">
        <v>371</v>
      </c>
      <c r="B413" s="629">
        <f t="shared" si="93"/>
        <v>0</v>
      </c>
      <c r="C413" s="605"/>
      <c r="D413" s="605"/>
      <c r="E413" s="605"/>
      <c r="F413" s="630" t="str">
        <f t="shared" si="94"/>
        <v/>
      </c>
      <c r="G413" s="630" t="str">
        <f t="shared" si="95"/>
        <v/>
      </c>
      <c r="H413" s="629">
        <f t="shared" si="96"/>
        <v>0</v>
      </c>
      <c r="I413" s="605"/>
      <c r="J413" s="605"/>
      <c r="K413" s="605"/>
      <c r="L413" s="630" t="str">
        <f t="shared" ref="L413:L414" si="105">IF(I413=0,"",I413/H413)</f>
        <v/>
      </c>
      <c r="M413" s="630" t="str">
        <f t="shared" ref="M413:M414" si="106">IF(J413=0,"",J413/H413)</f>
        <v/>
      </c>
      <c r="N413" s="629">
        <f t="shared" si="99"/>
        <v>0</v>
      </c>
      <c r="O413" s="605"/>
      <c r="P413" s="605"/>
      <c r="Q413" s="605"/>
      <c r="R413" s="630" t="str">
        <f t="shared" ref="R413:R414" si="107">IF(O413=0,"",O413/N413)</f>
        <v/>
      </c>
      <c r="S413" s="630" t="str">
        <f t="shared" ref="S413:S414" si="108">IF(P413=0,"",P413/N413)</f>
        <v/>
      </c>
      <c r="T413" s="629">
        <f t="shared" si="102"/>
        <v>0</v>
      </c>
      <c r="U413" s="605"/>
      <c r="V413" s="605"/>
      <c r="W413" s="605"/>
      <c r="X413" s="630" t="str">
        <f t="shared" ref="X413:X414" si="109">IF(U413=0,"",U413/T413)</f>
        <v/>
      </c>
      <c r="Y413" s="631" t="str">
        <f t="shared" ref="Y413:Y414" si="110">IF(V413=0,"",V413/T413)</f>
        <v/>
      </c>
    </row>
    <row r="414" spans="1:2045 2049:3070 3074:4095 4099:5120 5124:8189 8193:9214 9218:10239 10243:11264 11268:14333 14337:15358 15362:16383" s="650" customFormat="1" ht="17.25" customHeight="1">
      <c r="A414" s="414" t="s">
        <v>369</v>
      </c>
      <c r="B414" s="632">
        <f t="shared" si="93"/>
        <v>0</v>
      </c>
      <c r="C414" s="633"/>
      <c r="D414" s="633"/>
      <c r="E414" s="633"/>
      <c r="F414" s="608" t="str">
        <f t="shared" si="94"/>
        <v/>
      </c>
      <c r="G414" s="608" t="str">
        <f t="shared" si="95"/>
        <v/>
      </c>
      <c r="H414" s="632">
        <f t="shared" si="96"/>
        <v>0</v>
      </c>
      <c r="I414" s="633"/>
      <c r="J414" s="633"/>
      <c r="K414" s="633"/>
      <c r="L414" s="608" t="str">
        <f t="shared" si="105"/>
        <v/>
      </c>
      <c r="M414" s="608" t="str">
        <f t="shared" si="106"/>
        <v/>
      </c>
      <c r="N414" s="632">
        <f t="shared" si="99"/>
        <v>0</v>
      </c>
      <c r="O414" s="633"/>
      <c r="P414" s="633"/>
      <c r="Q414" s="633"/>
      <c r="R414" s="608" t="str">
        <f t="shared" si="107"/>
        <v/>
      </c>
      <c r="S414" s="608" t="str">
        <f t="shared" si="108"/>
        <v/>
      </c>
      <c r="T414" s="632">
        <f t="shared" si="102"/>
        <v>0</v>
      </c>
      <c r="U414" s="633"/>
      <c r="V414" s="633"/>
      <c r="W414" s="633"/>
      <c r="X414" s="608" t="str">
        <f t="shared" si="109"/>
        <v/>
      </c>
      <c r="Y414" s="609" t="str">
        <f t="shared" si="110"/>
        <v/>
      </c>
      <c r="Z414" s="652"/>
      <c r="AA414" s="649"/>
      <c r="AE414" s="651"/>
      <c r="AF414" s="651"/>
      <c r="AG414" s="649"/>
      <c r="AK414" s="651"/>
      <c r="AL414" s="651"/>
      <c r="AM414" s="649"/>
      <c r="AQ414" s="651"/>
      <c r="AR414" s="651"/>
      <c r="AS414" s="649"/>
      <c r="AW414" s="651"/>
      <c r="AX414" s="651"/>
      <c r="AY414" s="652"/>
      <c r="AZ414" s="649"/>
      <c r="BD414" s="651"/>
      <c r="BE414" s="651"/>
      <c r="BF414" s="649"/>
      <c r="BJ414" s="651"/>
      <c r="BK414" s="651"/>
      <c r="BL414" s="649"/>
      <c r="BP414" s="651"/>
      <c r="BQ414" s="651"/>
      <c r="BR414" s="649"/>
      <c r="BV414" s="651"/>
      <c r="BW414" s="651"/>
      <c r="BX414" s="652"/>
      <c r="BY414" s="649"/>
      <c r="CC414" s="651"/>
      <c r="CD414" s="651"/>
      <c r="CE414" s="649"/>
      <c r="CI414" s="651"/>
      <c r="CJ414" s="651"/>
      <c r="CK414" s="649"/>
      <c r="CO414" s="651"/>
      <c r="CP414" s="651"/>
      <c r="CQ414" s="649"/>
      <c r="CU414" s="651"/>
      <c r="CV414" s="651"/>
      <c r="CW414" s="652"/>
      <c r="CX414" s="649"/>
      <c r="DB414" s="651"/>
      <c r="DC414" s="651"/>
      <c r="DD414" s="649"/>
      <c r="DH414" s="651"/>
      <c r="DI414" s="651"/>
      <c r="DJ414" s="649"/>
      <c r="DN414" s="651"/>
      <c r="DO414" s="651"/>
      <c r="DP414" s="649"/>
      <c r="DT414" s="651"/>
      <c r="DU414" s="651"/>
      <c r="DV414" s="652"/>
      <c r="DW414" s="649"/>
      <c r="EA414" s="651"/>
      <c r="EB414" s="651"/>
      <c r="EC414" s="649"/>
      <c r="EG414" s="651"/>
      <c r="EH414" s="651"/>
      <c r="EI414" s="649"/>
      <c r="EM414" s="651"/>
      <c r="EN414" s="651"/>
      <c r="EO414" s="649"/>
      <c r="ES414" s="651"/>
      <c r="ET414" s="651"/>
      <c r="EU414" s="652"/>
      <c r="EV414" s="649"/>
      <c r="EZ414" s="651"/>
      <c r="FA414" s="651"/>
      <c r="FB414" s="649"/>
      <c r="FF414" s="651"/>
      <c r="FG414" s="651"/>
      <c r="FH414" s="649"/>
      <c r="FL414" s="651"/>
      <c r="FM414" s="651"/>
      <c r="FN414" s="649"/>
      <c r="FR414" s="651"/>
      <c r="FS414" s="651"/>
      <c r="FT414" s="652"/>
      <c r="FU414" s="649"/>
      <c r="FY414" s="651"/>
      <c r="FZ414" s="651"/>
      <c r="GA414" s="649"/>
      <c r="GE414" s="651"/>
      <c r="GF414" s="651"/>
      <c r="GG414" s="649"/>
      <c r="GK414" s="651"/>
      <c r="GL414" s="651"/>
      <c r="GM414" s="649"/>
      <c r="GQ414" s="651"/>
      <c r="GR414" s="651"/>
      <c r="GS414" s="652"/>
      <c r="GT414" s="649"/>
      <c r="GX414" s="651"/>
      <c r="GY414" s="651"/>
      <c r="GZ414" s="649"/>
      <c r="HD414" s="651"/>
      <c r="HE414" s="651"/>
      <c r="HF414" s="649"/>
      <c r="HJ414" s="651"/>
      <c r="HK414" s="651"/>
      <c r="HL414" s="649"/>
      <c r="HP414" s="651"/>
      <c r="HQ414" s="651"/>
      <c r="HR414" s="652"/>
      <c r="HS414" s="649"/>
      <c r="HW414" s="651"/>
      <c r="HX414" s="651"/>
      <c r="HY414" s="649"/>
      <c r="IC414" s="651"/>
      <c r="ID414" s="651"/>
      <c r="IE414" s="649"/>
      <c r="II414" s="651"/>
      <c r="IJ414" s="651"/>
      <c r="IK414" s="649"/>
      <c r="IO414" s="651"/>
      <c r="IP414" s="651"/>
      <c r="IQ414" s="652"/>
      <c r="IR414" s="649"/>
      <c r="IV414" s="651"/>
      <c r="IW414" s="651"/>
      <c r="IX414" s="649"/>
      <c r="JB414" s="651"/>
      <c r="JC414" s="651"/>
      <c r="JD414" s="649"/>
      <c r="JH414" s="651"/>
      <c r="JI414" s="651"/>
      <c r="JJ414" s="649"/>
      <c r="JN414" s="651"/>
      <c r="JO414" s="651"/>
      <c r="JP414" s="652"/>
      <c r="JQ414" s="649"/>
      <c r="JU414" s="651"/>
      <c r="JV414" s="651"/>
      <c r="JW414" s="649"/>
      <c r="KA414" s="651"/>
      <c r="KB414" s="651"/>
      <c r="KC414" s="649"/>
      <c r="KG414" s="651"/>
      <c r="KH414" s="651"/>
      <c r="KI414" s="649"/>
      <c r="KM414" s="651"/>
      <c r="KN414" s="651"/>
      <c r="KO414" s="652"/>
      <c r="KP414" s="649"/>
      <c r="KT414" s="651"/>
      <c r="KU414" s="651"/>
      <c r="KV414" s="649"/>
      <c r="KZ414" s="651"/>
      <c r="LA414" s="651"/>
      <c r="LB414" s="649"/>
      <c r="LF414" s="651"/>
      <c r="LG414" s="651"/>
      <c r="LH414" s="649"/>
      <c r="LL414" s="651"/>
      <c r="LM414" s="651"/>
      <c r="LN414" s="652"/>
      <c r="LO414" s="649"/>
      <c r="LS414" s="651"/>
      <c r="LT414" s="651"/>
      <c r="LU414" s="649"/>
      <c r="LY414" s="651"/>
      <c r="LZ414" s="651"/>
      <c r="MA414" s="649"/>
      <c r="ME414" s="651"/>
      <c r="MF414" s="651"/>
      <c r="MG414" s="649"/>
      <c r="MK414" s="651"/>
      <c r="ML414" s="651"/>
      <c r="MM414" s="652"/>
      <c r="MN414" s="649"/>
      <c r="MR414" s="651"/>
      <c r="MS414" s="651"/>
      <c r="MT414" s="649"/>
      <c r="MX414" s="651"/>
      <c r="MY414" s="651"/>
      <c r="MZ414" s="649"/>
      <c r="ND414" s="651"/>
      <c r="NE414" s="651"/>
      <c r="NF414" s="649"/>
      <c r="NJ414" s="651"/>
      <c r="NK414" s="651"/>
      <c r="NL414" s="652"/>
      <c r="NM414" s="649"/>
      <c r="NQ414" s="651"/>
      <c r="NR414" s="651"/>
      <c r="NS414" s="649"/>
      <c r="NW414" s="651"/>
      <c r="NX414" s="651"/>
      <c r="NY414" s="649"/>
      <c r="OC414" s="651"/>
      <c r="OD414" s="651"/>
      <c r="OE414" s="649"/>
      <c r="OI414" s="651"/>
      <c r="OJ414" s="651"/>
      <c r="OK414" s="652"/>
      <c r="OL414" s="649"/>
      <c r="OP414" s="651"/>
      <c r="OQ414" s="651"/>
      <c r="OR414" s="649"/>
      <c r="OV414" s="651"/>
      <c r="OW414" s="651"/>
      <c r="OX414" s="649"/>
      <c r="PB414" s="651"/>
      <c r="PC414" s="651"/>
      <c r="PD414" s="649"/>
      <c r="PH414" s="651"/>
      <c r="PI414" s="651"/>
      <c r="PJ414" s="652"/>
      <c r="PK414" s="649"/>
      <c r="PO414" s="651"/>
      <c r="PP414" s="651"/>
      <c r="PQ414" s="649"/>
      <c r="PU414" s="651"/>
      <c r="PV414" s="651"/>
      <c r="PW414" s="649"/>
      <c r="QA414" s="651"/>
      <c r="QB414" s="651"/>
      <c r="QC414" s="649"/>
      <c r="QG414" s="651"/>
      <c r="QH414" s="651"/>
      <c r="QI414" s="652"/>
      <c r="QJ414" s="649"/>
      <c r="QN414" s="651"/>
      <c r="QO414" s="651"/>
      <c r="QP414" s="649"/>
      <c r="QT414" s="651"/>
      <c r="QU414" s="651"/>
      <c r="QV414" s="649"/>
      <c r="QZ414" s="651"/>
      <c r="RA414" s="651"/>
      <c r="RB414" s="649"/>
      <c r="RF414" s="651"/>
      <c r="RG414" s="651"/>
      <c r="RH414" s="652"/>
      <c r="RI414" s="649"/>
      <c r="RM414" s="651"/>
      <c r="RN414" s="651"/>
      <c r="RO414" s="649"/>
      <c r="RS414" s="651"/>
      <c r="RT414" s="651"/>
      <c r="RU414" s="649"/>
      <c r="RY414" s="651"/>
      <c r="RZ414" s="651"/>
      <c r="SA414" s="649"/>
      <c r="SE414" s="651"/>
      <c r="SF414" s="651"/>
      <c r="SG414" s="652"/>
      <c r="SH414" s="649"/>
      <c r="SL414" s="651"/>
      <c r="SM414" s="651"/>
      <c r="SN414" s="649"/>
      <c r="SR414" s="651"/>
      <c r="SS414" s="651"/>
      <c r="ST414" s="649"/>
      <c r="SX414" s="651"/>
      <c r="SY414" s="651"/>
      <c r="SZ414" s="649"/>
      <c r="TD414" s="651"/>
      <c r="TE414" s="651"/>
      <c r="TF414" s="652"/>
      <c r="TG414" s="649"/>
      <c r="TK414" s="651"/>
      <c r="TL414" s="651"/>
      <c r="TM414" s="649"/>
      <c r="TQ414" s="651"/>
      <c r="TR414" s="651"/>
      <c r="TS414" s="649"/>
      <c r="TW414" s="651"/>
      <c r="TX414" s="651"/>
      <c r="TY414" s="649"/>
      <c r="UC414" s="651"/>
      <c r="UD414" s="651"/>
      <c r="UE414" s="652"/>
      <c r="UF414" s="649"/>
      <c r="UJ414" s="651"/>
      <c r="UK414" s="651"/>
      <c r="UL414" s="649"/>
      <c r="UP414" s="651"/>
      <c r="UQ414" s="651"/>
      <c r="UR414" s="649"/>
      <c r="UV414" s="651"/>
      <c r="UW414" s="651"/>
      <c r="UX414" s="649"/>
      <c r="VB414" s="651"/>
      <c r="VC414" s="651"/>
      <c r="VD414" s="652"/>
      <c r="VE414" s="649"/>
      <c r="VI414" s="651"/>
      <c r="VJ414" s="651"/>
      <c r="VK414" s="649"/>
      <c r="VO414" s="651"/>
      <c r="VP414" s="651"/>
      <c r="VQ414" s="649"/>
      <c r="VU414" s="651"/>
      <c r="VV414" s="651"/>
      <c r="VW414" s="649"/>
      <c r="WA414" s="651"/>
      <c r="WB414" s="651"/>
      <c r="WC414" s="652"/>
      <c r="WD414" s="649"/>
      <c r="WH414" s="651"/>
      <c r="WI414" s="651"/>
      <c r="WJ414" s="649"/>
      <c r="WN414" s="651"/>
      <c r="WO414" s="651"/>
      <c r="WP414" s="649"/>
      <c r="WT414" s="651"/>
      <c r="WU414" s="651"/>
      <c r="WV414" s="649"/>
      <c r="WZ414" s="651"/>
      <c r="XA414" s="651"/>
      <c r="XB414" s="652"/>
      <c r="XC414" s="649"/>
      <c r="XG414" s="651"/>
      <c r="XH414" s="651"/>
      <c r="XI414" s="649"/>
      <c r="XM414" s="651"/>
      <c r="XN414" s="651"/>
      <c r="XO414" s="649"/>
      <c r="XS414" s="651"/>
      <c r="XT414" s="651"/>
      <c r="XU414" s="649"/>
      <c r="XY414" s="651"/>
      <c r="XZ414" s="651"/>
      <c r="YA414" s="652"/>
      <c r="YB414" s="649"/>
      <c r="YF414" s="651"/>
      <c r="YG414" s="651"/>
      <c r="YH414" s="649"/>
      <c r="YL414" s="651"/>
      <c r="YM414" s="651"/>
      <c r="YN414" s="649"/>
      <c r="YR414" s="651"/>
      <c r="YS414" s="651"/>
      <c r="YT414" s="649"/>
      <c r="YX414" s="651"/>
      <c r="YY414" s="651"/>
      <c r="YZ414" s="652"/>
      <c r="ZA414" s="649"/>
      <c r="ZE414" s="651"/>
      <c r="ZF414" s="651"/>
      <c r="ZG414" s="649"/>
      <c r="ZK414" s="651"/>
      <c r="ZL414" s="651"/>
      <c r="ZM414" s="649"/>
      <c r="ZQ414" s="651"/>
      <c r="ZR414" s="651"/>
      <c r="ZS414" s="649"/>
      <c r="ZW414" s="651"/>
      <c r="ZX414" s="651"/>
      <c r="ZY414" s="652"/>
      <c r="ZZ414" s="649"/>
      <c r="AAD414" s="651"/>
      <c r="AAE414" s="651"/>
      <c r="AAF414" s="649"/>
      <c r="AAJ414" s="651"/>
      <c r="AAK414" s="651"/>
      <c r="AAL414" s="649"/>
      <c r="AAP414" s="651"/>
      <c r="AAQ414" s="651"/>
      <c r="AAR414" s="649"/>
      <c r="AAV414" s="651"/>
      <c r="AAW414" s="651"/>
      <c r="AAX414" s="652"/>
      <c r="AAY414" s="649"/>
      <c r="ABC414" s="651"/>
      <c r="ABD414" s="651"/>
      <c r="ABE414" s="649"/>
      <c r="ABI414" s="651"/>
      <c r="ABJ414" s="651"/>
      <c r="ABK414" s="649"/>
      <c r="ABO414" s="651"/>
      <c r="ABP414" s="651"/>
      <c r="ABQ414" s="649"/>
      <c r="ABU414" s="651"/>
      <c r="ABV414" s="651"/>
      <c r="ABW414" s="652"/>
      <c r="ABX414" s="649"/>
      <c r="ACB414" s="651"/>
      <c r="ACC414" s="651"/>
      <c r="ACD414" s="649"/>
      <c r="ACH414" s="651"/>
      <c r="ACI414" s="651"/>
      <c r="ACJ414" s="649"/>
      <c r="ACN414" s="651"/>
      <c r="ACO414" s="651"/>
      <c r="ACP414" s="649"/>
      <c r="ACT414" s="651"/>
      <c r="ACU414" s="651"/>
      <c r="ACV414" s="652"/>
      <c r="ACW414" s="649"/>
      <c r="ADA414" s="651"/>
      <c r="ADB414" s="651"/>
      <c r="ADC414" s="649"/>
      <c r="ADG414" s="651"/>
      <c r="ADH414" s="651"/>
      <c r="ADI414" s="649"/>
      <c r="ADM414" s="651"/>
      <c r="ADN414" s="651"/>
      <c r="ADO414" s="649"/>
      <c r="ADS414" s="651"/>
      <c r="ADT414" s="651"/>
      <c r="ADU414" s="652"/>
      <c r="ADV414" s="649"/>
      <c r="ADZ414" s="651"/>
      <c r="AEA414" s="651"/>
      <c r="AEB414" s="649"/>
      <c r="AEF414" s="651"/>
      <c r="AEG414" s="651"/>
      <c r="AEH414" s="649"/>
      <c r="AEL414" s="651"/>
      <c r="AEM414" s="651"/>
      <c r="AEN414" s="649"/>
      <c r="AER414" s="651"/>
      <c r="AES414" s="651"/>
      <c r="AET414" s="652"/>
      <c r="AEU414" s="649"/>
      <c r="AEY414" s="651"/>
      <c r="AEZ414" s="651"/>
      <c r="AFA414" s="649"/>
      <c r="AFE414" s="651"/>
      <c r="AFF414" s="651"/>
      <c r="AFG414" s="649"/>
      <c r="AFK414" s="651"/>
      <c r="AFL414" s="651"/>
      <c r="AFM414" s="649"/>
      <c r="AFQ414" s="651"/>
      <c r="AFR414" s="651"/>
      <c r="AFS414" s="652"/>
      <c r="AFT414" s="649"/>
      <c r="AFX414" s="651"/>
      <c r="AFY414" s="651"/>
      <c r="AFZ414" s="649"/>
      <c r="AGD414" s="651"/>
      <c r="AGE414" s="651"/>
      <c r="AGF414" s="649"/>
      <c r="AGJ414" s="651"/>
      <c r="AGK414" s="651"/>
      <c r="AGL414" s="649"/>
      <c r="AGP414" s="651"/>
      <c r="AGQ414" s="651"/>
      <c r="AGR414" s="652"/>
      <c r="AGS414" s="649"/>
      <c r="AGW414" s="651"/>
      <c r="AGX414" s="651"/>
      <c r="AGY414" s="649"/>
      <c r="AHC414" s="651"/>
      <c r="AHD414" s="651"/>
      <c r="AHE414" s="649"/>
      <c r="AHI414" s="651"/>
      <c r="AHJ414" s="651"/>
      <c r="AHK414" s="649"/>
      <c r="AHO414" s="651"/>
      <c r="AHP414" s="651"/>
      <c r="AHQ414" s="652"/>
      <c r="AHR414" s="649"/>
      <c r="AHV414" s="651"/>
      <c r="AHW414" s="651"/>
      <c r="AHX414" s="649"/>
      <c r="AIB414" s="651"/>
      <c r="AIC414" s="651"/>
      <c r="AID414" s="649"/>
      <c r="AIH414" s="651"/>
      <c r="AII414" s="651"/>
      <c r="AIJ414" s="649"/>
      <c r="AIN414" s="651"/>
      <c r="AIO414" s="651"/>
      <c r="AIP414" s="652"/>
      <c r="AIQ414" s="649"/>
      <c r="AIU414" s="651"/>
      <c r="AIV414" s="651"/>
      <c r="AIW414" s="649"/>
      <c r="AJA414" s="651"/>
      <c r="AJB414" s="651"/>
      <c r="AJC414" s="649"/>
      <c r="AJG414" s="651"/>
      <c r="AJH414" s="651"/>
      <c r="AJI414" s="649"/>
      <c r="AJM414" s="651"/>
      <c r="AJN414" s="651"/>
      <c r="AJO414" s="652"/>
      <c r="AJP414" s="649"/>
      <c r="AJT414" s="651"/>
      <c r="AJU414" s="651"/>
      <c r="AJV414" s="649"/>
      <c r="AJZ414" s="651"/>
      <c r="AKA414" s="651"/>
      <c r="AKB414" s="649"/>
      <c r="AKF414" s="651"/>
      <c r="AKG414" s="651"/>
      <c r="AKH414" s="649"/>
      <c r="AKL414" s="651"/>
      <c r="AKM414" s="651"/>
      <c r="AKN414" s="652"/>
      <c r="AKO414" s="649"/>
      <c r="AKS414" s="651"/>
      <c r="AKT414" s="651"/>
      <c r="AKU414" s="649"/>
      <c r="AKY414" s="651"/>
      <c r="AKZ414" s="651"/>
      <c r="ALA414" s="649"/>
      <c r="ALE414" s="651"/>
      <c r="ALF414" s="651"/>
      <c r="ALG414" s="649"/>
      <c r="ALK414" s="651"/>
      <c r="ALL414" s="651"/>
      <c r="ALM414" s="652"/>
      <c r="ALN414" s="649"/>
      <c r="ALR414" s="651"/>
      <c r="ALS414" s="651"/>
      <c r="ALT414" s="649"/>
      <c r="ALX414" s="651"/>
      <c r="ALY414" s="651"/>
      <c r="ALZ414" s="649"/>
      <c r="AMD414" s="651"/>
      <c r="AME414" s="651"/>
      <c r="AMF414" s="649"/>
      <c r="AMJ414" s="651"/>
      <c r="AMK414" s="651"/>
      <c r="AML414" s="652"/>
      <c r="AMM414" s="649"/>
      <c r="AMQ414" s="651"/>
      <c r="AMR414" s="651"/>
      <c r="AMS414" s="649"/>
      <c r="AMW414" s="651"/>
      <c r="AMX414" s="651"/>
      <c r="AMY414" s="649"/>
      <c r="ANC414" s="651"/>
      <c r="AND414" s="651"/>
      <c r="ANE414" s="649"/>
      <c r="ANI414" s="651"/>
      <c r="ANJ414" s="651"/>
      <c r="ANK414" s="652"/>
      <c r="ANL414" s="649"/>
      <c r="ANP414" s="651"/>
      <c r="ANQ414" s="651"/>
      <c r="ANR414" s="649"/>
      <c r="ANV414" s="651"/>
      <c r="ANW414" s="651"/>
      <c r="ANX414" s="649"/>
      <c r="AOB414" s="651"/>
      <c r="AOC414" s="651"/>
      <c r="AOD414" s="649"/>
      <c r="AOH414" s="651"/>
      <c r="AOI414" s="651"/>
      <c r="AOJ414" s="652"/>
      <c r="AOK414" s="649"/>
      <c r="AOO414" s="651"/>
      <c r="AOP414" s="651"/>
      <c r="AOQ414" s="649"/>
      <c r="AOU414" s="651"/>
      <c r="AOV414" s="651"/>
      <c r="AOW414" s="649"/>
      <c r="APA414" s="651"/>
      <c r="APB414" s="651"/>
      <c r="APC414" s="649"/>
      <c r="APG414" s="651"/>
      <c r="APH414" s="651"/>
      <c r="API414" s="652"/>
      <c r="APJ414" s="649"/>
      <c r="APN414" s="651"/>
      <c r="APO414" s="651"/>
      <c r="APP414" s="649"/>
      <c r="APT414" s="651"/>
      <c r="APU414" s="651"/>
      <c r="APV414" s="649"/>
      <c r="APZ414" s="651"/>
      <c r="AQA414" s="651"/>
      <c r="AQB414" s="649"/>
      <c r="AQF414" s="651"/>
      <c r="AQG414" s="651"/>
      <c r="AQH414" s="652"/>
      <c r="AQI414" s="649"/>
      <c r="AQM414" s="651"/>
      <c r="AQN414" s="651"/>
      <c r="AQO414" s="649"/>
      <c r="AQS414" s="651"/>
      <c r="AQT414" s="651"/>
      <c r="AQU414" s="649"/>
      <c r="AQY414" s="651"/>
      <c r="AQZ414" s="651"/>
      <c r="ARA414" s="649"/>
      <c r="ARE414" s="651"/>
      <c r="ARF414" s="651"/>
      <c r="ARG414" s="652"/>
      <c r="ARH414" s="649"/>
      <c r="ARL414" s="651"/>
      <c r="ARM414" s="651"/>
      <c r="ARN414" s="649"/>
      <c r="ARR414" s="651"/>
      <c r="ARS414" s="651"/>
      <c r="ART414" s="649"/>
      <c r="ARX414" s="651"/>
      <c r="ARY414" s="651"/>
      <c r="ARZ414" s="649"/>
      <c r="ASD414" s="651"/>
      <c r="ASE414" s="651"/>
      <c r="ASF414" s="652"/>
      <c r="ASG414" s="649"/>
      <c r="ASK414" s="651"/>
      <c r="ASL414" s="651"/>
      <c r="ASM414" s="649"/>
      <c r="ASQ414" s="651"/>
      <c r="ASR414" s="651"/>
      <c r="ASS414" s="649"/>
      <c r="ASW414" s="651"/>
      <c r="ASX414" s="651"/>
      <c r="ASY414" s="649"/>
      <c r="ATC414" s="651"/>
      <c r="ATD414" s="651"/>
      <c r="ATE414" s="652"/>
      <c r="ATF414" s="649"/>
      <c r="ATJ414" s="651"/>
      <c r="ATK414" s="651"/>
      <c r="ATL414" s="649"/>
      <c r="ATP414" s="651"/>
      <c r="ATQ414" s="651"/>
      <c r="ATR414" s="649"/>
      <c r="ATV414" s="651"/>
      <c r="ATW414" s="651"/>
      <c r="ATX414" s="649"/>
      <c r="AUB414" s="651"/>
      <c r="AUC414" s="651"/>
      <c r="AUD414" s="652"/>
      <c r="AUE414" s="649"/>
      <c r="AUI414" s="651"/>
      <c r="AUJ414" s="651"/>
      <c r="AUK414" s="649"/>
      <c r="AUO414" s="651"/>
      <c r="AUP414" s="651"/>
      <c r="AUQ414" s="649"/>
      <c r="AUU414" s="651"/>
      <c r="AUV414" s="651"/>
      <c r="AUW414" s="649"/>
      <c r="AVA414" s="651"/>
      <c r="AVB414" s="651"/>
      <c r="AVC414" s="652"/>
      <c r="AVD414" s="649"/>
      <c r="AVH414" s="651"/>
      <c r="AVI414" s="651"/>
      <c r="AVJ414" s="649"/>
      <c r="AVN414" s="651"/>
      <c r="AVO414" s="651"/>
      <c r="AVP414" s="649"/>
      <c r="AVT414" s="651"/>
      <c r="AVU414" s="651"/>
      <c r="AVV414" s="649"/>
      <c r="AVZ414" s="651"/>
      <c r="AWA414" s="651"/>
      <c r="AWB414" s="652"/>
      <c r="AWC414" s="649"/>
      <c r="AWG414" s="651"/>
      <c r="AWH414" s="651"/>
      <c r="AWI414" s="649"/>
      <c r="AWM414" s="651"/>
      <c r="AWN414" s="651"/>
      <c r="AWO414" s="649"/>
      <c r="AWS414" s="651"/>
      <c r="AWT414" s="651"/>
      <c r="AWU414" s="649"/>
      <c r="AWY414" s="651"/>
      <c r="AWZ414" s="651"/>
      <c r="AXA414" s="652"/>
      <c r="AXB414" s="649"/>
      <c r="AXF414" s="651"/>
      <c r="AXG414" s="651"/>
      <c r="AXH414" s="649"/>
      <c r="AXL414" s="651"/>
      <c r="AXM414" s="651"/>
      <c r="AXN414" s="649"/>
      <c r="AXR414" s="651"/>
      <c r="AXS414" s="651"/>
      <c r="AXT414" s="649"/>
      <c r="AXX414" s="651"/>
      <c r="AXY414" s="651"/>
      <c r="AXZ414" s="652"/>
      <c r="AYA414" s="649"/>
      <c r="AYE414" s="651"/>
      <c r="AYF414" s="651"/>
      <c r="AYG414" s="649"/>
      <c r="AYK414" s="651"/>
      <c r="AYL414" s="651"/>
      <c r="AYM414" s="649"/>
      <c r="AYQ414" s="651"/>
      <c r="AYR414" s="651"/>
      <c r="AYS414" s="649"/>
      <c r="AYW414" s="651"/>
      <c r="AYX414" s="651"/>
      <c r="AYY414" s="652"/>
      <c r="AYZ414" s="649"/>
      <c r="AZD414" s="651"/>
      <c r="AZE414" s="651"/>
      <c r="AZF414" s="649"/>
      <c r="AZJ414" s="651"/>
      <c r="AZK414" s="651"/>
      <c r="AZL414" s="649"/>
      <c r="AZP414" s="651"/>
      <c r="AZQ414" s="651"/>
      <c r="AZR414" s="649"/>
      <c r="AZV414" s="651"/>
      <c r="AZW414" s="651"/>
      <c r="AZX414" s="652"/>
      <c r="AZY414" s="649"/>
      <c r="BAC414" s="651"/>
      <c r="BAD414" s="651"/>
      <c r="BAE414" s="649"/>
      <c r="BAI414" s="651"/>
      <c r="BAJ414" s="651"/>
      <c r="BAK414" s="649"/>
      <c r="BAO414" s="651"/>
      <c r="BAP414" s="651"/>
      <c r="BAQ414" s="649"/>
      <c r="BAU414" s="651"/>
      <c r="BAV414" s="651"/>
      <c r="BAW414" s="652"/>
      <c r="BAX414" s="649"/>
      <c r="BBB414" s="651"/>
      <c r="BBC414" s="651"/>
      <c r="BBD414" s="649"/>
      <c r="BBH414" s="651"/>
      <c r="BBI414" s="651"/>
      <c r="BBJ414" s="649"/>
      <c r="BBN414" s="651"/>
      <c r="BBO414" s="651"/>
      <c r="BBP414" s="649"/>
      <c r="BBT414" s="651"/>
      <c r="BBU414" s="651"/>
      <c r="BBV414" s="652"/>
      <c r="BBW414" s="649"/>
      <c r="BCA414" s="651"/>
      <c r="BCB414" s="651"/>
      <c r="BCC414" s="649"/>
      <c r="BCG414" s="651"/>
      <c r="BCH414" s="651"/>
      <c r="BCI414" s="649"/>
      <c r="BCM414" s="651"/>
      <c r="BCN414" s="651"/>
      <c r="BCO414" s="649"/>
      <c r="BCS414" s="651"/>
      <c r="BCT414" s="651"/>
      <c r="BCU414" s="652"/>
      <c r="BCV414" s="649"/>
      <c r="BCZ414" s="651"/>
      <c r="BDA414" s="651"/>
      <c r="BDB414" s="649"/>
      <c r="BDF414" s="651"/>
      <c r="BDG414" s="651"/>
      <c r="BDH414" s="649"/>
      <c r="BDL414" s="651"/>
      <c r="BDM414" s="651"/>
      <c r="BDN414" s="649"/>
      <c r="BDR414" s="651"/>
      <c r="BDS414" s="651"/>
      <c r="BDT414" s="652"/>
      <c r="BDU414" s="649"/>
      <c r="BDY414" s="651"/>
      <c r="BDZ414" s="651"/>
      <c r="BEA414" s="649"/>
      <c r="BEE414" s="651"/>
      <c r="BEF414" s="651"/>
      <c r="BEG414" s="649"/>
      <c r="BEK414" s="651"/>
      <c r="BEL414" s="651"/>
      <c r="BEM414" s="649"/>
      <c r="BEQ414" s="651"/>
      <c r="BER414" s="651"/>
      <c r="BES414" s="652"/>
      <c r="BET414" s="649"/>
      <c r="BEX414" s="651"/>
      <c r="BEY414" s="651"/>
      <c r="BEZ414" s="649"/>
      <c r="BFD414" s="651"/>
      <c r="BFE414" s="651"/>
      <c r="BFF414" s="649"/>
      <c r="BFJ414" s="651"/>
      <c r="BFK414" s="651"/>
      <c r="BFL414" s="649"/>
      <c r="BFP414" s="651"/>
      <c r="BFQ414" s="651"/>
      <c r="BFR414" s="652"/>
      <c r="BFS414" s="649"/>
      <c r="BFW414" s="651"/>
      <c r="BFX414" s="651"/>
      <c r="BFY414" s="649"/>
      <c r="BGC414" s="651"/>
      <c r="BGD414" s="651"/>
      <c r="BGE414" s="649"/>
      <c r="BGI414" s="651"/>
      <c r="BGJ414" s="651"/>
      <c r="BGK414" s="649"/>
      <c r="BGO414" s="651"/>
      <c r="BGP414" s="651"/>
      <c r="BGQ414" s="652"/>
      <c r="BGR414" s="649"/>
      <c r="BGV414" s="651"/>
      <c r="BGW414" s="651"/>
      <c r="BGX414" s="649"/>
      <c r="BHB414" s="651"/>
      <c r="BHC414" s="651"/>
      <c r="BHD414" s="649"/>
      <c r="BHH414" s="651"/>
      <c r="BHI414" s="651"/>
      <c r="BHJ414" s="649"/>
      <c r="BHN414" s="651"/>
      <c r="BHO414" s="651"/>
      <c r="BHP414" s="652"/>
      <c r="BHQ414" s="649"/>
      <c r="BHU414" s="651"/>
      <c r="BHV414" s="651"/>
      <c r="BHW414" s="649"/>
      <c r="BIA414" s="651"/>
      <c r="BIB414" s="651"/>
      <c r="BIC414" s="649"/>
      <c r="BIG414" s="651"/>
      <c r="BIH414" s="651"/>
      <c r="BII414" s="649"/>
      <c r="BIM414" s="651"/>
      <c r="BIN414" s="651"/>
      <c r="BIO414" s="652"/>
      <c r="BIP414" s="649"/>
      <c r="BIT414" s="651"/>
      <c r="BIU414" s="651"/>
      <c r="BIV414" s="649"/>
      <c r="BIZ414" s="651"/>
      <c r="BJA414" s="651"/>
      <c r="BJB414" s="649"/>
      <c r="BJF414" s="651"/>
      <c r="BJG414" s="651"/>
      <c r="BJH414" s="649"/>
      <c r="BJL414" s="651"/>
      <c r="BJM414" s="651"/>
      <c r="BJN414" s="652"/>
      <c r="BJO414" s="649"/>
      <c r="BJS414" s="651"/>
      <c r="BJT414" s="651"/>
      <c r="BJU414" s="649"/>
      <c r="BJY414" s="651"/>
      <c r="BJZ414" s="651"/>
      <c r="BKA414" s="649"/>
      <c r="BKE414" s="651"/>
      <c r="BKF414" s="651"/>
      <c r="BKG414" s="649"/>
      <c r="BKK414" s="651"/>
      <c r="BKL414" s="651"/>
      <c r="BKM414" s="652"/>
      <c r="BKN414" s="649"/>
      <c r="BKR414" s="651"/>
      <c r="BKS414" s="651"/>
      <c r="BKT414" s="649"/>
      <c r="BKX414" s="651"/>
      <c r="BKY414" s="651"/>
      <c r="BKZ414" s="649"/>
      <c r="BLD414" s="651"/>
      <c r="BLE414" s="651"/>
      <c r="BLF414" s="649"/>
      <c r="BLJ414" s="651"/>
      <c r="BLK414" s="651"/>
      <c r="BLL414" s="652"/>
      <c r="BLM414" s="649"/>
      <c r="BLQ414" s="651"/>
      <c r="BLR414" s="651"/>
      <c r="BLS414" s="649"/>
      <c r="BLW414" s="651"/>
      <c r="BLX414" s="651"/>
      <c r="BLY414" s="649"/>
      <c r="BMC414" s="651"/>
      <c r="BMD414" s="651"/>
      <c r="BME414" s="649"/>
      <c r="BMI414" s="651"/>
      <c r="BMJ414" s="651"/>
      <c r="BMK414" s="652"/>
      <c r="BML414" s="649"/>
      <c r="BMP414" s="651"/>
      <c r="BMQ414" s="651"/>
      <c r="BMR414" s="649"/>
      <c r="BMV414" s="651"/>
      <c r="BMW414" s="651"/>
      <c r="BMX414" s="649"/>
      <c r="BNB414" s="651"/>
      <c r="BNC414" s="651"/>
      <c r="BND414" s="649"/>
      <c r="BNH414" s="651"/>
      <c r="BNI414" s="651"/>
      <c r="BNJ414" s="652"/>
      <c r="BNK414" s="649"/>
      <c r="BNO414" s="651"/>
      <c r="BNP414" s="651"/>
      <c r="BNQ414" s="649"/>
      <c r="BNU414" s="651"/>
      <c r="BNV414" s="651"/>
      <c r="BNW414" s="649"/>
      <c r="BOA414" s="651"/>
      <c r="BOB414" s="651"/>
      <c r="BOC414" s="649"/>
      <c r="BOG414" s="651"/>
      <c r="BOH414" s="651"/>
      <c r="BOI414" s="652"/>
      <c r="BOJ414" s="649"/>
      <c r="BON414" s="651"/>
      <c r="BOO414" s="651"/>
      <c r="BOP414" s="649"/>
      <c r="BOT414" s="651"/>
      <c r="BOU414" s="651"/>
      <c r="BOV414" s="649"/>
      <c r="BOZ414" s="651"/>
      <c r="BPA414" s="651"/>
      <c r="BPB414" s="649"/>
      <c r="BPF414" s="651"/>
      <c r="BPG414" s="651"/>
      <c r="BPH414" s="652"/>
      <c r="BPI414" s="649"/>
      <c r="BPM414" s="651"/>
      <c r="BPN414" s="651"/>
      <c r="BPO414" s="649"/>
      <c r="BPS414" s="651"/>
      <c r="BPT414" s="651"/>
      <c r="BPU414" s="649"/>
      <c r="BPY414" s="651"/>
      <c r="BPZ414" s="651"/>
      <c r="BQA414" s="649"/>
      <c r="BQE414" s="651"/>
      <c r="BQF414" s="651"/>
      <c r="BQG414" s="652"/>
      <c r="BQH414" s="649"/>
      <c r="BQL414" s="651"/>
      <c r="BQM414" s="651"/>
      <c r="BQN414" s="649"/>
      <c r="BQR414" s="651"/>
      <c r="BQS414" s="651"/>
      <c r="BQT414" s="649"/>
      <c r="BQX414" s="651"/>
      <c r="BQY414" s="651"/>
      <c r="BQZ414" s="649"/>
      <c r="BRD414" s="651"/>
      <c r="BRE414" s="651"/>
      <c r="BRF414" s="652"/>
      <c r="BRG414" s="649"/>
      <c r="BRK414" s="651"/>
      <c r="BRL414" s="651"/>
      <c r="BRM414" s="649"/>
      <c r="BRQ414" s="651"/>
      <c r="BRR414" s="651"/>
      <c r="BRS414" s="649"/>
      <c r="BRW414" s="651"/>
      <c r="BRX414" s="651"/>
      <c r="BRY414" s="649"/>
      <c r="BSC414" s="651"/>
      <c r="BSD414" s="651"/>
      <c r="BSE414" s="652"/>
      <c r="BSF414" s="649"/>
      <c r="BSJ414" s="651"/>
      <c r="BSK414" s="651"/>
      <c r="BSL414" s="649"/>
      <c r="BSP414" s="651"/>
      <c r="BSQ414" s="651"/>
      <c r="BSR414" s="649"/>
      <c r="BSV414" s="651"/>
      <c r="BSW414" s="651"/>
      <c r="BSX414" s="649"/>
      <c r="BTB414" s="651"/>
      <c r="BTC414" s="651"/>
      <c r="BTD414" s="652"/>
      <c r="BTE414" s="649"/>
      <c r="BTI414" s="651"/>
      <c r="BTJ414" s="651"/>
      <c r="BTK414" s="649"/>
      <c r="BTO414" s="651"/>
      <c r="BTP414" s="651"/>
      <c r="BTQ414" s="649"/>
      <c r="BTU414" s="651"/>
      <c r="BTV414" s="651"/>
      <c r="BTW414" s="649"/>
      <c r="BUA414" s="651"/>
      <c r="BUB414" s="651"/>
      <c r="BUC414" s="652"/>
      <c r="BUD414" s="649"/>
      <c r="BUH414" s="651"/>
      <c r="BUI414" s="651"/>
      <c r="BUJ414" s="649"/>
      <c r="BUN414" s="651"/>
      <c r="BUO414" s="651"/>
      <c r="BUP414" s="649"/>
      <c r="BUT414" s="651"/>
      <c r="BUU414" s="651"/>
      <c r="BUV414" s="649"/>
      <c r="BUZ414" s="651"/>
      <c r="BVA414" s="651"/>
      <c r="BVB414" s="652"/>
      <c r="BVC414" s="649"/>
      <c r="BVG414" s="651"/>
      <c r="BVH414" s="651"/>
      <c r="BVI414" s="649"/>
      <c r="BVM414" s="651"/>
      <c r="BVN414" s="651"/>
      <c r="BVO414" s="649"/>
      <c r="BVS414" s="651"/>
      <c r="BVT414" s="651"/>
      <c r="BVU414" s="649"/>
      <c r="BVY414" s="651"/>
      <c r="BVZ414" s="651"/>
      <c r="BWA414" s="652"/>
      <c r="BWB414" s="649"/>
      <c r="BWF414" s="651"/>
      <c r="BWG414" s="651"/>
      <c r="BWH414" s="649"/>
      <c r="BWL414" s="651"/>
      <c r="BWM414" s="651"/>
      <c r="BWN414" s="649"/>
      <c r="BWR414" s="651"/>
      <c r="BWS414" s="651"/>
      <c r="BWT414" s="649"/>
      <c r="BWX414" s="651"/>
      <c r="BWY414" s="651"/>
      <c r="BWZ414" s="652"/>
      <c r="BXA414" s="649"/>
      <c r="BXE414" s="651"/>
      <c r="BXF414" s="651"/>
      <c r="BXG414" s="649"/>
      <c r="BXK414" s="651"/>
      <c r="BXL414" s="651"/>
      <c r="BXM414" s="649"/>
      <c r="BXQ414" s="651"/>
      <c r="BXR414" s="651"/>
      <c r="BXS414" s="649"/>
      <c r="BXW414" s="651"/>
      <c r="BXX414" s="651"/>
      <c r="BXY414" s="652"/>
      <c r="BXZ414" s="649"/>
      <c r="BYD414" s="651"/>
      <c r="BYE414" s="651"/>
      <c r="BYF414" s="649"/>
      <c r="BYJ414" s="651"/>
      <c r="BYK414" s="651"/>
      <c r="BYL414" s="649"/>
      <c r="BYP414" s="651"/>
      <c r="BYQ414" s="651"/>
      <c r="BYR414" s="649"/>
      <c r="BYV414" s="651"/>
      <c r="BYW414" s="651"/>
      <c r="BYX414" s="652"/>
      <c r="BYY414" s="649"/>
      <c r="BZC414" s="651"/>
      <c r="BZD414" s="651"/>
      <c r="BZE414" s="649"/>
      <c r="BZI414" s="651"/>
      <c r="BZJ414" s="651"/>
      <c r="BZK414" s="649"/>
      <c r="BZO414" s="651"/>
      <c r="BZP414" s="651"/>
      <c r="BZQ414" s="649"/>
      <c r="BZU414" s="651"/>
      <c r="BZV414" s="651"/>
      <c r="BZW414" s="652"/>
      <c r="BZX414" s="649"/>
      <c r="CAB414" s="651"/>
      <c r="CAC414" s="651"/>
      <c r="CAD414" s="649"/>
      <c r="CAH414" s="651"/>
      <c r="CAI414" s="651"/>
      <c r="CAJ414" s="649"/>
      <c r="CAN414" s="651"/>
      <c r="CAO414" s="651"/>
      <c r="CAP414" s="649"/>
      <c r="CAT414" s="651"/>
      <c r="CAU414" s="651"/>
      <c r="CAV414" s="652"/>
      <c r="CAW414" s="649"/>
      <c r="CBA414" s="651"/>
      <c r="CBB414" s="651"/>
      <c r="CBC414" s="649"/>
      <c r="CBG414" s="651"/>
      <c r="CBH414" s="651"/>
      <c r="CBI414" s="649"/>
      <c r="CBM414" s="651"/>
      <c r="CBN414" s="651"/>
      <c r="CBO414" s="649"/>
      <c r="CBS414" s="651"/>
      <c r="CBT414" s="651"/>
      <c r="CBU414" s="652"/>
      <c r="CBV414" s="649"/>
      <c r="CBZ414" s="651"/>
      <c r="CCA414" s="651"/>
      <c r="CCB414" s="649"/>
      <c r="CCF414" s="651"/>
      <c r="CCG414" s="651"/>
      <c r="CCH414" s="649"/>
      <c r="CCL414" s="651"/>
      <c r="CCM414" s="651"/>
      <c r="CCN414" s="649"/>
      <c r="CCR414" s="651"/>
      <c r="CCS414" s="651"/>
      <c r="CCT414" s="652"/>
      <c r="CCU414" s="649"/>
      <c r="CCY414" s="651"/>
      <c r="CCZ414" s="651"/>
      <c r="CDA414" s="649"/>
      <c r="CDE414" s="651"/>
      <c r="CDF414" s="651"/>
      <c r="CDG414" s="649"/>
      <c r="CDK414" s="651"/>
      <c r="CDL414" s="651"/>
      <c r="CDM414" s="649"/>
      <c r="CDQ414" s="651"/>
      <c r="CDR414" s="651"/>
      <c r="CDS414" s="652"/>
      <c r="CDT414" s="649"/>
      <c r="CDX414" s="651"/>
      <c r="CDY414" s="651"/>
      <c r="CDZ414" s="649"/>
      <c r="CED414" s="651"/>
      <c r="CEE414" s="651"/>
      <c r="CEF414" s="649"/>
      <c r="CEJ414" s="651"/>
      <c r="CEK414" s="651"/>
      <c r="CEL414" s="649"/>
      <c r="CEP414" s="651"/>
      <c r="CEQ414" s="651"/>
      <c r="CER414" s="652"/>
      <c r="CES414" s="649"/>
      <c r="CEW414" s="651"/>
      <c r="CEX414" s="651"/>
      <c r="CEY414" s="649"/>
      <c r="CFC414" s="651"/>
      <c r="CFD414" s="651"/>
      <c r="CFE414" s="649"/>
      <c r="CFI414" s="651"/>
      <c r="CFJ414" s="651"/>
      <c r="CFK414" s="649"/>
      <c r="CFO414" s="651"/>
      <c r="CFP414" s="651"/>
      <c r="CFQ414" s="652"/>
      <c r="CFR414" s="649"/>
      <c r="CFV414" s="651"/>
      <c r="CFW414" s="651"/>
      <c r="CFX414" s="649"/>
      <c r="CGB414" s="651"/>
      <c r="CGC414" s="651"/>
      <c r="CGD414" s="649"/>
      <c r="CGH414" s="651"/>
      <c r="CGI414" s="651"/>
      <c r="CGJ414" s="649"/>
      <c r="CGN414" s="651"/>
      <c r="CGO414" s="651"/>
      <c r="CGP414" s="652"/>
      <c r="CGQ414" s="649"/>
      <c r="CGU414" s="651"/>
      <c r="CGV414" s="651"/>
      <c r="CGW414" s="649"/>
      <c r="CHA414" s="651"/>
      <c r="CHB414" s="651"/>
      <c r="CHC414" s="649"/>
      <c r="CHG414" s="651"/>
      <c r="CHH414" s="651"/>
      <c r="CHI414" s="649"/>
      <c r="CHM414" s="651"/>
      <c r="CHN414" s="651"/>
      <c r="CHO414" s="652"/>
      <c r="CHP414" s="649"/>
      <c r="CHT414" s="651"/>
      <c r="CHU414" s="651"/>
      <c r="CHV414" s="649"/>
      <c r="CHZ414" s="651"/>
      <c r="CIA414" s="651"/>
      <c r="CIB414" s="649"/>
      <c r="CIF414" s="651"/>
      <c r="CIG414" s="651"/>
      <c r="CIH414" s="649"/>
      <c r="CIL414" s="651"/>
      <c r="CIM414" s="651"/>
      <c r="CIN414" s="652"/>
      <c r="CIO414" s="649"/>
      <c r="CIS414" s="651"/>
      <c r="CIT414" s="651"/>
      <c r="CIU414" s="649"/>
      <c r="CIY414" s="651"/>
      <c r="CIZ414" s="651"/>
      <c r="CJA414" s="649"/>
      <c r="CJE414" s="651"/>
      <c r="CJF414" s="651"/>
      <c r="CJG414" s="649"/>
      <c r="CJK414" s="651"/>
      <c r="CJL414" s="651"/>
      <c r="CJM414" s="652"/>
      <c r="CJN414" s="649"/>
      <c r="CJR414" s="651"/>
      <c r="CJS414" s="651"/>
      <c r="CJT414" s="649"/>
      <c r="CJX414" s="651"/>
      <c r="CJY414" s="651"/>
      <c r="CJZ414" s="649"/>
      <c r="CKD414" s="651"/>
      <c r="CKE414" s="651"/>
      <c r="CKF414" s="649"/>
      <c r="CKJ414" s="651"/>
      <c r="CKK414" s="651"/>
      <c r="CKL414" s="652"/>
      <c r="CKM414" s="649"/>
      <c r="CKQ414" s="651"/>
      <c r="CKR414" s="651"/>
      <c r="CKS414" s="649"/>
      <c r="CKW414" s="651"/>
      <c r="CKX414" s="651"/>
      <c r="CKY414" s="649"/>
      <c r="CLC414" s="651"/>
      <c r="CLD414" s="651"/>
      <c r="CLE414" s="649"/>
      <c r="CLI414" s="651"/>
      <c r="CLJ414" s="651"/>
      <c r="CLK414" s="652"/>
      <c r="CLL414" s="649"/>
      <c r="CLP414" s="651"/>
      <c r="CLQ414" s="651"/>
      <c r="CLR414" s="649"/>
      <c r="CLV414" s="651"/>
      <c r="CLW414" s="651"/>
      <c r="CLX414" s="649"/>
      <c r="CMB414" s="651"/>
      <c r="CMC414" s="651"/>
      <c r="CMD414" s="649"/>
      <c r="CMH414" s="651"/>
      <c r="CMI414" s="651"/>
      <c r="CMJ414" s="652"/>
      <c r="CMK414" s="649"/>
      <c r="CMO414" s="651"/>
      <c r="CMP414" s="651"/>
      <c r="CMQ414" s="649"/>
      <c r="CMU414" s="651"/>
      <c r="CMV414" s="651"/>
      <c r="CMW414" s="649"/>
      <c r="CNA414" s="651"/>
      <c r="CNB414" s="651"/>
      <c r="CNC414" s="649"/>
      <c r="CNG414" s="651"/>
      <c r="CNH414" s="651"/>
      <c r="CNI414" s="652"/>
      <c r="CNJ414" s="649"/>
      <c r="CNN414" s="651"/>
      <c r="CNO414" s="651"/>
      <c r="CNP414" s="649"/>
      <c r="CNT414" s="651"/>
      <c r="CNU414" s="651"/>
      <c r="CNV414" s="649"/>
      <c r="CNZ414" s="651"/>
      <c r="COA414" s="651"/>
      <c r="COB414" s="649"/>
      <c r="COF414" s="651"/>
      <c r="COG414" s="651"/>
      <c r="COH414" s="652"/>
      <c r="COI414" s="649"/>
      <c r="COM414" s="651"/>
      <c r="CON414" s="651"/>
      <c r="COO414" s="649"/>
      <c r="COS414" s="651"/>
      <c r="COT414" s="651"/>
      <c r="COU414" s="649"/>
      <c r="COY414" s="651"/>
      <c r="COZ414" s="651"/>
      <c r="CPA414" s="649"/>
      <c r="CPE414" s="651"/>
      <c r="CPF414" s="651"/>
      <c r="CPG414" s="652"/>
      <c r="CPH414" s="649"/>
      <c r="CPL414" s="651"/>
      <c r="CPM414" s="651"/>
      <c r="CPN414" s="649"/>
      <c r="CPR414" s="651"/>
      <c r="CPS414" s="651"/>
      <c r="CPT414" s="649"/>
      <c r="CPX414" s="651"/>
      <c r="CPY414" s="651"/>
      <c r="CPZ414" s="649"/>
      <c r="CQD414" s="651"/>
      <c r="CQE414" s="651"/>
      <c r="CQF414" s="652"/>
      <c r="CQG414" s="649"/>
      <c r="CQK414" s="651"/>
      <c r="CQL414" s="651"/>
      <c r="CQM414" s="649"/>
      <c r="CQQ414" s="651"/>
      <c r="CQR414" s="651"/>
      <c r="CQS414" s="649"/>
      <c r="CQW414" s="651"/>
      <c r="CQX414" s="651"/>
      <c r="CQY414" s="649"/>
      <c r="CRC414" s="651"/>
      <c r="CRD414" s="651"/>
      <c r="CRE414" s="652"/>
      <c r="CRF414" s="649"/>
      <c r="CRJ414" s="651"/>
      <c r="CRK414" s="651"/>
      <c r="CRL414" s="649"/>
      <c r="CRP414" s="651"/>
      <c r="CRQ414" s="651"/>
      <c r="CRR414" s="649"/>
      <c r="CRV414" s="651"/>
      <c r="CRW414" s="651"/>
      <c r="CRX414" s="649"/>
      <c r="CSB414" s="651"/>
      <c r="CSC414" s="651"/>
      <c r="CSD414" s="652"/>
      <c r="CSE414" s="649"/>
      <c r="CSI414" s="651"/>
      <c r="CSJ414" s="651"/>
      <c r="CSK414" s="649"/>
      <c r="CSO414" s="651"/>
      <c r="CSP414" s="651"/>
      <c r="CSQ414" s="649"/>
      <c r="CSU414" s="651"/>
      <c r="CSV414" s="651"/>
      <c r="CSW414" s="649"/>
      <c r="CTA414" s="651"/>
      <c r="CTB414" s="651"/>
      <c r="CTC414" s="652"/>
      <c r="CTD414" s="649"/>
      <c r="CTH414" s="651"/>
      <c r="CTI414" s="651"/>
      <c r="CTJ414" s="649"/>
      <c r="CTN414" s="651"/>
      <c r="CTO414" s="651"/>
      <c r="CTP414" s="649"/>
      <c r="CTT414" s="651"/>
      <c r="CTU414" s="651"/>
      <c r="CTV414" s="649"/>
      <c r="CTZ414" s="651"/>
      <c r="CUA414" s="651"/>
      <c r="CUB414" s="652"/>
      <c r="CUC414" s="649"/>
      <c r="CUG414" s="651"/>
      <c r="CUH414" s="651"/>
      <c r="CUI414" s="649"/>
      <c r="CUM414" s="651"/>
      <c r="CUN414" s="651"/>
      <c r="CUO414" s="649"/>
      <c r="CUS414" s="651"/>
      <c r="CUT414" s="651"/>
      <c r="CUU414" s="649"/>
      <c r="CUY414" s="651"/>
      <c r="CUZ414" s="651"/>
      <c r="CVA414" s="652"/>
      <c r="CVB414" s="649"/>
      <c r="CVF414" s="651"/>
      <c r="CVG414" s="651"/>
      <c r="CVH414" s="649"/>
      <c r="CVL414" s="651"/>
      <c r="CVM414" s="651"/>
      <c r="CVN414" s="649"/>
      <c r="CVR414" s="651"/>
      <c r="CVS414" s="651"/>
      <c r="CVT414" s="649"/>
      <c r="CVX414" s="651"/>
      <c r="CVY414" s="651"/>
      <c r="CVZ414" s="652"/>
      <c r="CWA414" s="649"/>
      <c r="CWE414" s="651"/>
      <c r="CWF414" s="651"/>
      <c r="CWG414" s="649"/>
      <c r="CWK414" s="651"/>
      <c r="CWL414" s="651"/>
      <c r="CWM414" s="649"/>
      <c r="CWQ414" s="651"/>
      <c r="CWR414" s="651"/>
      <c r="CWS414" s="649"/>
      <c r="CWW414" s="651"/>
      <c r="CWX414" s="651"/>
      <c r="CWY414" s="652"/>
      <c r="CWZ414" s="649"/>
      <c r="CXD414" s="651"/>
      <c r="CXE414" s="651"/>
      <c r="CXF414" s="649"/>
      <c r="CXJ414" s="651"/>
      <c r="CXK414" s="651"/>
      <c r="CXL414" s="649"/>
      <c r="CXP414" s="651"/>
      <c r="CXQ414" s="651"/>
      <c r="CXR414" s="649"/>
      <c r="CXV414" s="651"/>
      <c r="CXW414" s="651"/>
      <c r="CXX414" s="652"/>
      <c r="CXY414" s="649"/>
      <c r="CYC414" s="651"/>
      <c r="CYD414" s="651"/>
      <c r="CYE414" s="649"/>
      <c r="CYI414" s="651"/>
      <c r="CYJ414" s="651"/>
      <c r="CYK414" s="649"/>
      <c r="CYO414" s="651"/>
      <c r="CYP414" s="651"/>
      <c r="CYQ414" s="649"/>
      <c r="CYU414" s="651"/>
      <c r="CYV414" s="651"/>
      <c r="CYW414" s="652"/>
      <c r="CYX414" s="649"/>
      <c r="CZB414" s="651"/>
      <c r="CZC414" s="651"/>
      <c r="CZD414" s="649"/>
      <c r="CZH414" s="651"/>
      <c r="CZI414" s="651"/>
      <c r="CZJ414" s="649"/>
      <c r="CZN414" s="651"/>
      <c r="CZO414" s="651"/>
      <c r="CZP414" s="649"/>
      <c r="CZT414" s="651"/>
      <c r="CZU414" s="651"/>
      <c r="CZV414" s="652"/>
      <c r="CZW414" s="649"/>
      <c r="DAA414" s="651"/>
      <c r="DAB414" s="651"/>
      <c r="DAC414" s="649"/>
      <c r="DAG414" s="651"/>
      <c r="DAH414" s="651"/>
      <c r="DAI414" s="649"/>
      <c r="DAM414" s="651"/>
      <c r="DAN414" s="651"/>
      <c r="DAO414" s="649"/>
      <c r="DAS414" s="651"/>
      <c r="DAT414" s="651"/>
      <c r="DAU414" s="652"/>
      <c r="DAV414" s="649"/>
      <c r="DAZ414" s="651"/>
      <c r="DBA414" s="651"/>
      <c r="DBB414" s="649"/>
      <c r="DBF414" s="651"/>
      <c r="DBG414" s="651"/>
      <c r="DBH414" s="649"/>
      <c r="DBL414" s="651"/>
      <c r="DBM414" s="651"/>
      <c r="DBN414" s="649"/>
      <c r="DBR414" s="651"/>
      <c r="DBS414" s="651"/>
      <c r="DBT414" s="652"/>
      <c r="DBU414" s="649"/>
      <c r="DBY414" s="651"/>
      <c r="DBZ414" s="651"/>
      <c r="DCA414" s="649"/>
      <c r="DCE414" s="651"/>
      <c r="DCF414" s="651"/>
      <c r="DCG414" s="649"/>
      <c r="DCK414" s="651"/>
      <c r="DCL414" s="651"/>
      <c r="DCM414" s="649"/>
      <c r="DCQ414" s="651"/>
      <c r="DCR414" s="651"/>
      <c r="DCS414" s="652"/>
      <c r="DCT414" s="649"/>
      <c r="DCX414" s="651"/>
      <c r="DCY414" s="651"/>
      <c r="DCZ414" s="649"/>
      <c r="DDD414" s="651"/>
      <c r="DDE414" s="651"/>
      <c r="DDF414" s="649"/>
      <c r="DDJ414" s="651"/>
      <c r="DDK414" s="651"/>
      <c r="DDL414" s="649"/>
      <c r="DDP414" s="651"/>
      <c r="DDQ414" s="651"/>
      <c r="DDR414" s="652"/>
      <c r="DDS414" s="649"/>
      <c r="DDW414" s="651"/>
      <c r="DDX414" s="651"/>
      <c r="DDY414" s="649"/>
      <c r="DEC414" s="651"/>
      <c r="DED414" s="651"/>
      <c r="DEE414" s="649"/>
      <c r="DEI414" s="651"/>
      <c r="DEJ414" s="651"/>
      <c r="DEK414" s="649"/>
      <c r="DEO414" s="651"/>
      <c r="DEP414" s="651"/>
      <c r="DEQ414" s="652"/>
      <c r="DER414" s="649"/>
      <c r="DEV414" s="651"/>
      <c r="DEW414" s="651"/>
      <c r="DEX414" s="649"/>
      <c r="DFB414" s="651"/>
      <c r="DFC414" s="651"/>
      <c r="DFD414" s="649"/>
      <c r="DFH414" s="651"/>
      <c r="DFI414" s="651"/>
      <c r="DFJ414" s="649"/>
      <c r="DFN414" s="651"/>
      <c r="DFO414" s="651"/>
      <c r="DFP414" s="652"/>
      <c r="DFQ414" s="649"/>
      <c r="DFU414" s="651"/>
      <c r="DFV414" s="651"/>
      <c r="DFW414" s="649"/>
      <c r="DGA414" s="651"/>
      <c r="DGB414" s="651"/>
      <c r="DGC414" s="649"/>
      <c r="DGG414" s="651"/>
      <c r="DGH414" s="651"/>
      <c r="DGI414" s="649"/>
      <c r="DGM414" s="651"/>
      <c r="DGN414" s="651"/>
      <c r="DGO414" s="652"/>
      <c r="DGP414" s="649"/>
      <c r="DGT414" s="651"/>
      <c r="DGU414" s="651"/>
      <c r="DGV414" s="649"/>
      <c r="DGZ414" s="651"/>
      <c r="DHA414" s="651"/>
      <c r="DHB414" s="649"/>
      <c r="DHF414" s="651"/>
      <c r="DHG414" s="651"/>
      <c r="DHH414" s="649"/>
      <c r="DHL414" s="651"/>
      <c r="DHM414" s="651"/>
      <c r="DHN414" s="652"/>
      <c r="DHO414" s="649"/>
      <c r="DHS414" s="651"/>
      <c r="DHT414" s="651"/>
      <c r="DHU414" s="649"/>
      <c r="DHY414" s="651"/>
      <c r="DHZ414" s="651"/>
      <c r="DIA414" s="649"/>
      <c r="DIE414" s="651"/>
      <c r="DIF414" s="651"/>
      <c r="DIG414" s="649"/>
      <c r="DIK414" s="651"/>
      <c r="DIL414" s="651"/>
      <c r="DIM414" s="652"/>
      <c r="DIN414" s="649"/>
      <c r="DIR414" s="651"/>
      <c r="DIS414" s="651"/>
      <c r="DIT414" s="649"/>
      <c r="DIX414" s="651"/>
      <c r="DIY414" s="651"/>
      <c r="DIZ414" s="649"/>
      <c r="DJD414" s="651"/>
      <c r="DJE414" s="651"/>
      <c r="DJF414" s="649"/>
      <c r="DJJ414" s="651"/>
      <c r="DJK414" s="651"/>
      <c r="DJL414" s="652"/>
      <c r="DJM414" s="649"/>
      <c r="DJQ414" s="651"/>
      <c r="DJR414" s="651"/>
      <c r="DJS414" s="649"/>
      <c r="DJW414" s="651"/>
      <c r="DJX414" s="651"/>
      <c r="DJY414" s="649"/>
      <c r="DKC414" s="651"/>
      <c r="DKD414" s="651"/>
      <c r="DKE414" s="649"/>
      <c r="DKI414" s="651"/>
      <c r="DKJ414" s="651"/>
      <c r="DKK414" s="652"/>
      <c r="DKL414" s="649"/>
      <c r="DKP414" s="651"/>
      <c r="DKQ414" s="651"/>
      <c r="DKR414" s="649"/>
      <c r="DKV414" s="651"/>
      <c r="DKW414" s="651"/>
      <c r="DKX414" s="649"/>
      <c r="DLB414" s="651"/>
      <c r="DLC414" s="651"/>
      <c r="DLD414" s="649"/>
      <c r="DLH414" s="651"/>
      <c r="DLI414" s="651"/>
      <c r="DLJ414" s="652"/>
      <c r="DLK414" s="649"/>
      <c r="DLO414" s="651"/>
      <c r="DLP414" s="651"/>
      <c r="DLQ414" s="649"/>
      <c r="DLU414" s="651"/>
      <c r="DLV414" s="651"/>
      <c r="DLW414" s="649"/>
      <c r="DMA414" s="651"/>
      <c r="DMB414" s="651"/>
      <c r="DMC414" s="649"/>
      <c r="DMG414" s="651"/>
      <c r="DMH414" s="651"/>
      <c r="DMI414" s="652"/>
      <c r="DMJ414" s="649"/>
      <c r="DMN414" s="651"/>
      <c r="DMO414" s="651"/>
      <c r="DMP414" s="649"/>
      <c r="DMT414" s="651"/>
      <c r="DMU414" s="651"/>
      <c r="DMV414" s="649"/>
      <c r="DMZ414" s="651"/>
      <c r="DNA414" s="651"/>
      <c r="DNB414" s="649"/>
      <c r="DNF414" s="651"/>
      <c r="DNG414" s="651"/>
      <c r="DNH414" s="652"/>
      <c r="DNI414" s="649"/>
      <c r="DNM414" s="651"/>
      <c r="DNN414" s="651"/>
      <c r="DNO414" s="649"/>
      <c r="DNS414" s="651"/>
      <c r="DNT414" s="651"/>
      <c r="DNU414" s="649"/>
      <c r="DNY414" s="651"/>
      <c r="DNZ414" s="651"/>
      <c r="DOA414" s="649"/>
      <c r="DOE414" s="651"/>
      <c r="DOF414" s="651"/>
      <c r="DOG414" s="652"/>
      <c r="DOH414" s="649"/>
      <c r="DOL414" s="651"/>
      <c r="DOM414" s="651"/>
      <c r="DON414" s="649"/>
      <c r="DOR414" s="651"/>
      <c r="DOS414" s="651"/>
      <c r="DOT414" s="649"/>
      <c r="DOX414" s="651"/>
      <c r="DOY414" s="651"/>
      <c r="DOZ414" s="649"/>
      <c r="DPD414" s="651"/>
      <c r="DPE414" s="651"/>
      <c r="DPF414" s="652"/>
      <c r="DPG414" s="649"/>
      <c r="DPK414" s="651"/>
      <c r="DPL414" s="651"/>
      <c r="DPM414" s="649"/>
      <c r="DPQ414" s="651"/>
      <c r="DPR414" s="651"/>
      <c r="DPS414" s="649"/>
      <c r="DPW414" s="651"/>
      <c r="DPX414" s="651"/>
      <c r="DPY414" s="649"/>
      <c r="DQC414" s="651"/>
      <c r="DQD414" s="651"/>
      <c r="DQE414" s="652"/>
      <c r="DQF414" s="649"/>
      <c r="DQJ414" s="651"/>
      <c r="DQK414" s="651"/>
      <c r="DQL414" s="649"/>
      <c r="DQP414" s="651"/>
      <c r="DQQ414" s="651"/>
      <c r="DQR414" s="649"/>
      <c r="DQV414" s="651"/>
      <c r="DQW414" s="651"/>
      <c r="DQX414" s="649"/>
      <c r="DRB414" s="651"/>
      <c r="DRC414" s="651"/>
      <c r="DRD414" s="652"/>
      <c r="DRE414" s="649"/>
      <c r="DRI414" s="651"/>
      <c r="DRJ414" s="651"/>
      <c r="DRK414" s="649"/>
      <c r="DRO414" s="651"/>
      <c r="DRP414" s="651"/>
      <c r="DRQ414" s="649"/>
      <c r="DRU414" s="651"/>
      <c r="DRV414" s="651"/>
      <c r="DRW414" s="649"/>
      <c r="DSA414" s="651"/>
      <c r="DSB414" s="651"/>
      <c r="DSC414" s="652"/>
      <c r="DSD414" s="649"/>
      <c r="DSH414" s="651"/>
      <c r="DSI414" s="651"/>
      <c r="DSJ414" s="649"/>
      <c r="DSN414" s="651"/>
      <c r="DSO414" s="651"/>
      <c r="DSP414" s="649"/>
      <c r="DST414" s="651"/>
      <c r="DSU414" s="651"/>
      <c r="DSV414" s="649"/>
      <c r="DSZ414" s="651"/>
      <c r="DTA414" s="651"/>
      <c r="DTB414" s="652"/>
      <c r="DTC414" s="649"/>
      <c r="DTG414" s="651"/>
      <c r="DTH414" s="651"/>
      <c r="DTI414" s="649"/>
      <c r="DTM414" s="651"/>
      <c r="DTN414" s="651"/>
      <c r="DTO414" s="649"/>
      <c r="DTS414" s="651"/>
      <c r="DTT414" s="651"/>
      <c r="DTU414" s="649"/>
      <c r="DTY414" s="651"/>
      <c r="DTZ414" s="651"/>
      <c r="DUA414" s="652"/>
      <c r="DUB414" s="649"/>
      <c r="DUF414" s="651"/>
      <c r="DUG414" s="651"/>
      <c r="DUH414" s="649"/>
      <c r="DUL414" s="651"/>
      <c r="DUM414" s="651"/>
      <c r="DUN414" s="649"/>
      <c r="DUR414" s="651"/>
      <c r="DUS414" s="651"/>
      <c r="DUT414" s="649"/>
      <c r="DUX414" s="651"/>
      <c r="DUY414" s="651"/>
      <c r="DUZ414" s="652"/>
      <c r="DVA414" s="649"/>
      <c r="DVE414" s="651"/>
      <c r="DVF414" s="651"/>
      <c r="DVG414" s="649"/>
      <c r="DVK414" s="651"/>
      <c r="DVL414" s="651"/>
      <c r="DVM414" s="649"/>
      <c r="DVQ414" s="651"/>
      <c r="DVR414" s="651"/>
      <c r="DVS414" s="649"/>
      <c r="DVW414" s="651"/>
      <c r="DVX414" s="651"/>
      <c r="DVY414" s="652"/>
      <c r="DVZ414" s="649"/>
      <c r="DWD414" s="651"/>
      <c r="DWE414" s="651"/>
      <c r="DWF414" s="649"/>
      <c r="DWJ414" s="651"/>
      <c r="DWK414" s="651"/>
      <c r="DWL414" s="649"/>
      <c r="DWP414" s="651"/>
      <c r="DWQ414" s="651"/>
      <c r="DWR414" s="649"/>
      <c r="DWV414" s="651"/>
      <c r="DWW414" s="651"/>
      <c r="DWX414" s="652"/>
      <c r="DWY414" s="649"/>
      <c r="DXC414" s="651"/>
      <c r="DXD414" s="651"/>
      <c r="DXE414" s="649"/>
      <c r="DXI414" s="651"/>
      <c r="DXJ414" s="651"/>
      <c r="DXK414" s="649"/>
      <c r="DXO414" s="651"/>
      <c r="DXP414" s="651"/>
      <c r="DXQ414" s="649"/>
      <c r="DXU414" s="651"/>
      <c r="DXV414" s="651"/>
      <c r="DXW414" s="652"/>
      <c r="DXX414" s="649"/>
      <c r="DYB414" s="651"/>
      <c r="DYC414" s="651"/>
      <c r="DYD414" s="649"/>
      <c r="DYH414" s="651"/>
      <c r="DYI414" s="651"/>
      <c r="DYJ414" s="649"/>
      <c r="DYN414" s="651"/>
      <c r="DYO414" s="651"/>
      <c r="DYP414" s="649"/>
      <c r="DYT414" s="651"/>
      <c r="DYU414" s="651"/>
      <c r="DYV414" s="652"/>
      <c r="DYW414" s="649"/>
      <c r="DZA414" s="651"/>
      <c r="DZB414" s="651"/>
      <c r="DZC414" s="649"/>
      <c r="DZG414" s="651"/>
      <c r="DZH414" s="651"/>
      <c r="DZI414" s="649"/>
      <c r="DZM414" s="651"/>
      <c r="DZN414" s="651"/>
      <c r="DZO414" s="649"/>
      <c r="DZS414" s="651"/>
      <c r="DZT414" s="651"/>
      <c r="DZU414" s="652"/>
      <c r="DZV414" s="649"/>
      <c r="DZZ414" s="651"/>
      <c r="EAA414" s="651"/>
      <c r="EAB414" s="649"/>
      <c r="EAF414" s="651"/>
      <c r="EAG414" s="651"/>
      <c r="EAH414" s="649"/>
      <c r="EAL414" s="651"/>
      <c r="EAM414" s="651"/>
      <c r="EAN414" s="649"/>
      <c r="EAR414" s="651"/>
      <c r="EAS414" s="651"/>
      <c r="EAT414" s="652"/>
      <c r="EAU414" s="649"/>
      <c r="EAY414" s="651"/>
      <c r="EAZ414" s="651"/>
      <c r="EBA414" s="649"/>
      <c r="EBE414" s="651"/>
      <c r="EBF414" s="651"/>
      <c r="EBG414" s="649"/>
      <c r="EBK414" s="651"/>
      <c r="EBL414" s="651"/>
      <c r="EBM414" s="649"/>
      <c r="EBQ414" s="651"/>
      <c r="EBR414" s="651"/>
      <c r="EBS414" s="652"/>
      <c r="EBT414" s="649"/>
      <c r="EBX414" s="651"/>
      <c r="EBY414" s="651"/>
      <c r="EBZ414" s="649"/>
      <c r="ECD414" s="651"/>
      <c r="ECE414" s="651"/>
      <c r="ECF414" s="649"/>
      <c r="ECJ414" s="651"/>
      <c r="ECK414" s="651"/>
      <c r="ECL414" s="649"/>
      <c r="ECP414" s="651"/>
      <c r="ECQ414" s="651"/>
      <c r="ECR414" s="652"/>
      <c r="ECS414" s="649"/>
      <c r="ECW414" s="651"/>
      <c r="ECX414" s="651"/>
      <c r="ECY414" s="649"/>
      <c r="EDC414" s="651"/>
      <c r="EDD414" s="651"/>
      <c r="EDE414" s="649"/>
      <c r="EDI414" s="651"/>
      <c r="EDJ414" s="651"/>
      <c r="EDK414" s="649"/>
      <c r="EDO414" s="651"/>
      <c r="EDP414" s="651"/>
      <c r="EDQ414" s="652"/>
      <c r="EDR414" s="649"/>
      <c r="EDV414" s="651"/>
      <c r="EDW414" s="651"/>
      <c r="EDX414" s="649"/>
      <c r="EEB414" s="651"/>
      <c r="EEC414" s="651"/>
      <c r="EED414" s="649"/>
      <c r="EEH414" s="651"/>
      <c r="EEI414" s="651"/>
      <c r="EEJ414" s="649"/>
      <c r="EEN414" s="651"/>
      <c r="EEO414" s="651"/>
      <c r="EEP414" s="652"/>
      <c r="EEQ414" s="649"/>
      <c r="EEU414" s="651"/>
      <c r="EEV414" s="651"/>
      <c r="EEW414" s="649"/>
      <c r="EFA414" s="651"/>
      <c r="EFB414" s="651"/>
      <c r="EFC414" s="649"/>
      <c r="EFG414" s="651"/>
      <c r="EFH414" s="651"/>
      <c r="EFI414" s="649"/>
      <c r="EFM414" s="651"/>
      <c r="EFN414" s="651"/>
      <c r="EFO414" s="652"/>
      <c r="EFP414" s="649"/>
      <c r="EFT414" s="651"/>
      <c r="EFU414" s="651"/>
      <c r="EFV414" s="649"/>
      <c r="EFZ414" s="651"/>
      <c r="EGA414" s="651"/>
      <c r="EGB414" s="649"/>
      <c r="EGF414" s="651"/>
      <c r="EGG414" s="651"/>
      <c r="EGH414" s="649"/>
      <c r="EGL414" s="651"/>
      <c r="EGM414" s="651"/>
      <c r="EGN414" s="652"/>
      <c r="EGO414" s="649"/>
      <c r="EGS414" s="651"/>
      <c r="EGT414" s="651"/>
      <c r="EGU414" s="649"/>
      <c r="EGY414" s="651"/>
      <c r="EGZ414" s="651"/>
      <c r="EHA414" s="649"/>
      <c r="EHE414" s="651"/>
      <c r="EHF414" s="651"/>
      <c r="EHG414" s="649"/>
      <c r="EHK414" s="651"/>
      <c r="EHL414" s="651"/>
      <c r="EHM414" s="652"/>
      <c r="EHN414" s="649"/>
      <c r="EHR414" s="651"/>
      <c r="EHS414" s="651"/>
      <c r="EHT414" s="649"/>
      <c r="EHX414" s="651"/>
      <c r="EHY414" s="651"/>
      <c r="EHZ414" s="649"/>
      <c r="EID414" s="651"/>
      <c r="EIE414" s="651"/>
      <c r="EIF414" s="649"/>
      <c r="EIJ414" s="651"/>
      <c r="EIK414" s="651"/>
      <c r="EIL414" s="652"/>
      <c r="EIM414" s="649"/>
      <c r="EIQ414" s="651"/>
      <c r="EIR414" s="651"/>
      <c r="EIS414" s="649"/>
      <c r="EIW414" s="651"/>
      <c r="EIX414" s="651"/>
      <c r="EIY414" s="649"/>
      <c r="EJC414" s="651"/>
      <c r="EJD414" s="651"/>
      <c r="EJE414" s="649"/>
      <c r="EJI414" s="651"/>
      <c r="EJJ414" s="651"/>
      <c r="EJK414" s="652"/>
      <c r="EJL414" s="649"/>
      <c r="EJP414" s="651"/>
      <c r="EJQ414" s="651"/>
      <c r="EJR414" s="649"/>
      <c r="EJV414" s="651"/>
      <c r="EJW414" s="651"/>
      <c r="EJX414" s="649"/>
      <c r="EKB414" s="651"/>
      <c r="EKC414" s="651"/>
      <c r="EKD414" s="649"/>
      <c r="EKH414" s="651"/>
      <c r="EKI414" s="651"/>
      <c r="EKJ414" s="652"/>
      <c r="EKK414" s="649"/>
      <c r="EKO414" s="651"/>
      <c r="EKP414" s="651"/>
      <c r="EKQ414" s="649"/>
      <c r="EKU414" s="651"/>
      <c r="EKV414" s="651"/>
      <c r="EKW414" s="649"/>
      <c r="ELA414" s="651"/>
      <c r="ELB414" s="651"/>
      <c r="ELC414" s="649"/>
      <c r="ELG414" s="651"/>
      <c r="ELH414" s="651"/>
      <c r="ELI414" s="652"/>
      <c r="ELJ414" s="649"/>
      <c r="ELN414" s="651"/>
      <c r="ELO414" s="651"/>
      <c r="ELP414" s="649"/>
      <c r="ELT414" s="651"/>
      <c r="ELU414" s="651"/>
      <c r="ELV414" s="649"/>
      <c r="ELZ414" s="651"/>
      <c r="EMA414" s="651"/>
      <c r="EMB414" s="649"/>
      <c r="EMF414" s="651"/>
      <c r="EMG414" s="651"/>
      <c r="EMH414" s="652"/>
      <c r="EMI414" s="649"/>
      <c r="EMM414" s="651"/>
      <c r="EMN414" s="651"/>
      <c r="EMO414" s="649"/>
      <c r="EMS414" s="651"/>
      <c r="EMT414" s="651"/>
      <c r="EMU414" s="649"/>
      <c r="EMY414" s="651"/>
      <c r="EMZ414" s="651"/>
      <c r="ENA414" s="649"/>
      <c r="ENE414" s="651"/>
      <c r="ENF414" s="651"/>
      <c r="ENG414" s="652"/>
      <c r="ENH414" s="649"/>
      <c r="ENL414" s="651"/>
      <c r="ENM414" s="651"/>
      <c r="ENN414" s="649"/>
      <c r="ENR414" s="651"/>
      <c r="ENS414" s="651"/>
      <c r="ENT414" s="649"/>
      <c r="ENX414" s="651"/>
      <c r="ENY414" s="651"/>
      <c r="ENZ414" s="649"/>
      <c r="EOD414" s="651"/>
      <c r="EOE414" s="651"/>
      <c r="EOF414" s="652"/>
      <c r="EOG414" s="649"/>
      <c r="EOK414" s="651"/>
      <c r="EOL414" s="651"/>
      <c r="EOM414" s="649"/>
      <c r="EOQ414" s="651"/>
      <c r="EOR414" s="651"/>
      <c r="EOS414" s="649"/>
      <c r="EOW414" s="651"/>
      <c r="EOX414" s="651"/>
      <c r="EOY414" s="649"/>
      <c r="EPC414" s="651"/>
      <c r="EPD414" s="651"/>
      <c r="EPE414" s="652"/>
      <c r="EPF414" s="649"/>
      <c r="EPJ414" s="651"/>
      <c r="EPK414" s="651"/>
      <c r="EPL414" s="649"/>
      <c r="EPP414" s="651"/>
      <c r="EPQ414" s="651"/>
      <c r="EPR414" s="649"/>
      <c r="EPV414" s="651"/>
      <c r="EPW414" s="651"/>
      <c r="EPX414" s="649"/>
      <c r="EQB414" s="651"/>
      <c r="EQC414" s="651"/>
      <c r="EQD414" s="652"/>
      <c r="EQE414" s="649"/>
      <c r="EQI414" s="651"/>
      <c r="EQJ414" s="651"/>
      <c r="EQK414" s="649"/>
      <c r="EQO414" s="651"/>
      <c r="EQP414" s="651"/>
      <c r="EQQ414" s="649"/>
      <c r="EQU414" s="651"/>
      <c r="EQV414" s="651"/>
      <c r="EQW414" s="649"/>
      <c r="ERA414" s="651"/>
      <c r="ERB414" s="651"/>
      <c r="ERC414" s="652"/>
      <c r="ERD414" s="649"/>
      <c r="ERH414" s="651"/>
      <c r="ERI414" s="651"/>
      <c r="ERJ414" s="649"/>
      <c r="ERN414" s="651"/>
      <c r="ERO414" s="651"/>
      <c r="ERP414" s="649"/>
      <c r="ERT414" s="651"/>
      <c r="ERU414" s="651"/>
      <c r="ERV414" s="649"/>
      <c r="ERZ414" s="651"/>
      <c r="ESA414" s="651"/>
      <c r="ESB414" s="652"/>
      <c r="ESC414" s="649"/>
      <c r="ESG414" s="651"/>
      <c r="ESH414" s="651"/>
      <c r="ESI414" s="649"/>
      <c r="ESM414" s="651"/>
      <c r="ESN414" s="651"/>
      <c r="ESO414" s="649"/>
      <c r="ESS414" s="651"/>
      <c r="EST414" s="651"/>
      <c r="ESU414" s="649"/>
      <c r="ESY414" s="651"/>
      <c r="ESZ414" s="651"/>
      <c r="ETA414" s="652"/>
      <c r="ETB414" s="649"/>
      <c r="ETF414" s="651"/>
      <c r="ETG414" s="651"/>
      <c r="ETH414" s="649"/>
      <c r="ETL414" s="651"/>
      <c r="ETM414" s="651"/>
      <c r="ETN414" s="649"/>
      <c r="ETR414" s="651"/>
      <c r="ETS414" s="651"/>
      <c r="ETT414" s="649"/>
      <c r="ETX414" s="651"/>
      <c r="ETY414" s="651"/>
      <c r="ETZ414" s="652"/>
      <c r="EUA414" s="649"/>
      <c r="EUE414" s="651"/>
      <c r="EUF414" s="651"/>
      <c r="EUG414" s="649"/>
      <c r="EUK414" s="651"/>
      <c r="EUL414" s="651"/>
      <c r="EUM414" s="649"/>
      <c r="EUQ414" s="651"/>
      <c r="EUR414" s="651"/>
      <c r="EUS414" s="649"/>
      <c r="EUW414" s="651"/>
      <c r="EUX414" s="651"/>
      <c r="EUY414" s="652"/>
      <c r="EUZ414" s="649"/>
      <c r="EVD414" s="651"/>
      <c r="EVE414" s="651"/>
      <c r="EVF414" s="649"/>
      <c r="EVJ414" s="651"/>
      <c r="EVK414" s="651"/>
      <c r="EVL414" s="649"/>
      <c r="EVP414" s="651"/>
      <c r="EVQ414" s="651"/>
      <c r="EVR414" s="649"/>
      <c r="EVV414" s="651"/>
      <c r="EVW414" s="651"/>
      <c r="EVX414" s="652"/>
      <c r="EVY414" s="649"/>
      <c r="EWC414" s="651"/>
      <c r="EWD414" s="651"/>
      <c r="EWE414" s="649"/>
      <c r="EWI414" s="651"/>
      <c r="EWJ414" s="651"/>
      <c r="EWK414" s="649"/>
      <c r="EWO414" s="651"/>
      <c r="EWP414" s="651"/>
      <c r="EWQ414" s="649"/>
      <c r="EWU414" s="651"/>
      <c r="EWV414" s="651"/>
      <c r="EWW414" s="652"/>
      <c r="EWX414" s="649"/>
      <c r="EXB414" s="651"/>
      <c r="EXC414" s="651"/>
      <c r="EXD414" s="649"/>
      <c r="EXH414" s="651"/>
      <c r="EXI414" s="651"/>
      <c r="EXJ414" s="649"/>
      <c r="EXN414" s="651"/>
      <c r="EXO414" s="651"/>
      <c r="EXP414" s="649"/>
      <c r="EXT414" s="651"/>
      <c r="EXU414" s="651"/>
      <c r="EXV414" s="652"/>
      <c r="EXW414" s="649"/>
      <c r="EYA414" s="651"/>
      <c r="EYB414" s="651"/>
      <c r="EYC414" s="649"/>
      <c r="EYG414" s="651"/>
      <c r="EYH414" s="651"/>
      <c r="EYI414" s="649"/>
      <c r="EYM414" s="651"/>
      <c r="EYN414" s="651"/>
      <c r="EYO414" s="649"/>
      <c r="EYS414" s="651"/>
      <c r="EYT414" s="651"/>
      <c r="EYU414" s="652"/>
      <c r="EYV414" s="649"/>
      <c r="EYZ414" s="651"/>
      <c r="EZA414" s="651"/>
      <c r="EZB414" s="649"/>
      <c r="EZF414" s="651"/>
      <c r="EZG414" s="651"/>
      <c r="EZH414" s="649"/>
      <c r="EZL414" s="651"/>
      <c r="EZM414" s="651"/>
      <c r="EZN414" s="649"/>
      <c r="EZR414" s="651"/>
      <c r="EZS414" s="651"/>
      <c r="EZT414" s="652"/>
      <c r="EZU414" s="649"/>
      <c r="EZY414" s="651"/>
      <c r="EZZ414" s="651"/>
      <c r="FAA414" s="649"/>
      <c r="FAE414" s="651"/>
      <c r="FAF414" s="651"/>
      <c r="FAG414" s="649"/>
      <c r="FAK414" s="651"/>
      <c r="FAL414" s="651"/>
      <c r="FAM414" s="649"/>
      <c r="FAQ414" s="651"/>
      <c r="FAR414" s="651"/>
      <c r="FAS414" s="652"/>
      <c r="FAT414" s="649"/>
      <c r="FAX414" s="651"/>
      <c r="FAY414" s="651"/>
      <c r="FAZ414" s="649"/>
      <c r="FBD414" s="651"/>
      <c r="FBE414" s="651"/>
      <c r="FBF414" s="649"/>
      <c r="FBJ414" s="651"/>
      <c r="FBK414" s="651"/>
      <c r="FBL414" s="649"/>
      <c r="FBP414" s="651"/>
      <c r="FBQ414" s="651"/>
      <c r="FBR414" s="652"/>
      <c r="FBS414" s="649"/>
      <c r="FBW414" s="651"/>
      <c r="FBX414" s="651"/>
      <c r="FBY414" s="649"/>
      <c r="FCC414" s="651"/>
      <c r="FCD414" s="651"/>
      <c r="FCE414" s="649"/>
      <c r="FCI414" s="651"/>
      <c r="FCJ414" s="651"/>
      <c r="FCK414" s="649"/>
      <c r="FCO414" s="651"/>
      <c r="FCP414" s="651"/>
      <c r="FCQ414" s="652"/>
      <c r="FCR414" s="649"/>
      <c r="FCV414" s="651"/>
      <c r="FCW414" s="651"/>
      <c r="FCX414" s="649"/>
      <c r="FDB414" s="651"/>
      <c r="FDC414" s="651"/>
      <c r="FDD414" s="649"/>
      <c r="FDH414" s="651"/>
      <c r="FDI414" s="651"/>
      <c r="FDJ414" s="649"/>
      <c r="FDN414" s="651"/>
      <c r="FDO414" s="651"/>
      <c r="FDP414" s="652"/>
      <c r="FDQ414" s="649"/>
      <c r="FDU414" s="651"/>
      <c r="FDV414" s="651"/>
      <c r="FDW414" s="649"/>
      <c r="FEA414" s="651"/>
      <c r="FEB414" s="651"/>
      <c r="FEC414" s="649"/>
      <c r="FEG414" s="651"/>
      <c r="FEH414" s="651"/>
      <c r="FEI414" s="649"/>
      <c r="FEM414" s="651"/>
      <c r="FEN414" s="651"/>
      <c r="FEO414" s="652"/>
      <c r="FEP414" s="649"/>
      <c r="FET414" s="651"/>
      <c r="FEU414" s="651"/>
      <c r="FEV414" s="649"/>
      <c r="FEZ414" s="651"/>
      <c r="FFA414" s="651"/>
      <c r="FFB414" s="649"/>
      <c r="FFF414" s="651"/>
      <c r="FFG414" s="651"/>
      <c r="FFH414" s="649"/>
      <c r="FFL414" s="651"/>
      <c r="FFM414" s="651"/>
      <c r="FFN414" s="652"/>
      <c r="FFO414" s="649"/>
      <c r="FFS414" s="651"/>
      <c r="FFT414" s="651"/>
      <c r="FFU414" s="649"/>
      <c r="FFY414" s="651"/>
      <c r="FFZ414" s="651"/>
      <c r="FGA414" s="649"/>
      <c r="FGE414" s="651"/>
      <c r="FGF414" s="651"/>
      <c r="FGG414" s="649"/>
      <c r="FGK414" s="651"/>
      <c r="FGL414" s="651"/>
      <c r="FGM414" s="652"/>
      <c r="FGN414" s="649"/>
      <c r="FGR414" s="651"/>
      <c r="FGS414" s="651"/>
      <c r="FGT414" s="649"/>
      <c r="FGX414" s="651"/>
      <c r="FGY414" s="651"/>
      <c r="FGZ414" s="649"/>
      <c r="FHD414" s="651"/>
      <c r="FHE414" s="651"/>
      <c r="FHF414" s="649"/>
      <c r="FHJ414" s="651"/>
      <c r="FHK414" s="651"/>
      <c r="FHL414" s="652"/>
      <c r="FHM414" s="649"/>
      <c r="FHQ414" s="651"/>
      <c r="FHR414" s="651"/>
      <c r="FHS414" s="649"/>
      <c r="FHW414" s="651"/>
      <c r="FHX414" s="651"/>
      <c r="FHY414" s="649"/>
      <c r="FIC414" s="651"/>
      <c r="FID414" s="651"/>
      <c r="FIE414" s="649"/>
      <c r="FII414" s="651"/>
      <c r="FIJ414" s="651"/>
      <c r="FIK414" s="652"/>
      <c r="FIL414" s="649"/>
      <c r="FIP414" s="651"/>
      <c r="FIQ414" s="651"/>
      <c r="FIR414" s="649"/>
      <c r="FIV414" s="651"/>
      <c r="FIW414" s="651"/>
      <c r="FIX414" s="649"/>
      <c r="FJB414" s="651"/>
      <c r="FJC414" s="651"/>
      <c r="FJD414" s="649"/>
      <c r="FJH414" s="651"/>
      <c r="FJI414" s="651"/>
      <c r="FJJ414" s="652"/>
      <c r="FJK414" s="649"/>
      <c r="FJO414" s="651"/>
      <c r="FJP414" s="651"/>
      <c r="FJQ414" s="649"/>
      <c r="FJU414" s="651"/>
      <c r="FJV414" s="651"/>
      <c r="FJW414" s="649"/>
      <c r="FKA414" s="651"/>
      <c r="FKB414" s="651"/>
      <c r="FKC414" s="649"/>
      <c r="FKG414" s="651"/>
      <c r="FKH414" s="651"/>
      <c r="FKI414" s="652"/>
      <c r="FKJ414" s="649"/>
      <c r="FKN414" s="651"/>
      <c r="FKO414" s="651"/>
      <c r="FKP414" s="649"/>
      <c r="FKT414" s="651"/>
      <c r="FKU414" s="651"/>
      <c r="FKV414" s="649"/>
      <c r="FKZ414" s="651"/>
      <c r="FLA414" s="651"/>
      <c r="FLB414" s="649"/>
      <c r="FLF414" s="651"/>
      <c r="FLG414" s="651"/>
      <c r="FLH414" s="652"/>
      <c r="FLI414" s="649"/>
      <c r="FLM414" s="651"/>
      <c r="FLN414" s="651"/>
      <c r="FLO414" s="649"/>
      <c r="FLS414" s="651"/>
      <c r="FLT414" s="651"/>
      <c r="FLU414" s="649"/>
      <c r="FLY414" s="651"/>
      <c r="FLZ414" s="651"/>
      <c r="FMA414" s="649"/>
      <c r="FME414" s="651"/>
      <c r="FMF414" s="651"/>
      <c r="FMG414" s="652"/>
      <c r="FMH414" s="649"/>
      <c r="FML414" s="651"/>
      <c r="FMM414" s="651"/>
      <c r="FMN414" s="649"/>
      <c r="FMR414" s="651"/>
      <c r="FMS414" s="651"/>
      <c r="FMT414" s="649"/>
      <c r="FMX414" s="651"/>
      <c r="FMY414" s="651"/>
      <c r="FMZ414" s="649"/>
      <c r="FND414" s="651"/>
      <c r="FNE414" s="651"/>
      <c r="FNF414" s="652"/>
      <c r="FNG414" s="649"/>
      <c r="FNK414" s="651"/>
      <c r="FNL414" s="651"/>
      <c r="FNM414" s="649"/>
      <c r="FNQ414" s="651"/>
      <c r="FNR414" s="651"/>
      <c r="FNS414" s="649"/>
      <c r="FNW414" s="651"/>
      <c r="FNX414" s="651"/>
      <c r="FNY414" s="649"/>
      <c r="FOC414" s="651"/>
      <c r="FOD414" s="651"/>
      <c r="FOE414" s="652"/>
      <c r="FOF414" s="649"/>
      <c r="FOJ414" s="651"/>
      <c r="FOK414" s="651"/>
      <c r="FOL414" s="649"/>
      <c r="FOP414" s="651"/>
      <c r="FOQ414" s="651"/>
      <c r="FOR414" s="649"/>
      <c r="FOV414" s="651"/>
      <c r="FOW414" s="651"/>
      <c r="FOX414" s="649"/>
      <c r="FPB414" s="651"/>
      <c r="FPC414" s="651"/>
      <c r="FPD414" s="652"/>
      <c r="FPE414" s="649"/>
      <c r="FPI414" s="651"/>
      <c r="FPJ414" s="651"/>
      <c r="FPK414" s="649"/>
      <c r="FPO414" s="651"/>
      <c r="FPP414" s="651"/>
      <c r="FPQ414" s="649"/>
      <c r="FPU414" s="651"/>
      <c r="FPV414" s="651"/>
      <c r="FPW414" s="649"/>
      <c r="FQA414" s="651"/>
      <c r="FQB414" s="651"/>
      <c r="FQC414" s="652"/>
      <c r="FQD414" s="649"/>
      <c r="FQH414" s="651"/>
      <c r="FQI414" s="651"/>
      <c r="FQJ414" s="649"/>
      <c r="FQN414" s="651"/>
      <c r="FQO414" s="651"/>
      <c r="FQP414" s="649"/>
      <c r="FQT414" s="651"/>
      <c r="FQU414" s="651"/>
      <c r="FQV414" s="649"/>
      <c r="FQZ414" s="651"/>
      <c r="FRA414" s="651"/>
      <c r="FRB414" s="652"/>
      <c r="FRC414" s="649"/>
      <c r="FRG414" s="651"/>
      <c r="FRH414" s="651"/>
      <c r="FRI414" s="649"/>
      <c r="FRM414" s="651"/>
      <c r="FRN414" s="651"/>
      <c r="FRO414" s="649"/>
      <c r="FRS414" s="651"/>
      <c r="FRT414" s="651"/>
      <c r="FRU414" s="649"/>
      <c r="FRY414" s="651"/>
      <c r="FRZ414" s="651"/>
      <c r="FSA414" s="652"/>
      <c r="FSB414" s="649"/>
      <c r="FSF414" s="651"/>
      <c r="FSG414" s="651"/>
      <c r="FSH414" s="649"/>
      <c r="FSL414" s="651"/>
      <c r="FSM414" s="651"/>
      <c r="FSN414" s="649"/>
      <c r="FSR414" s="651"/>
      <c r="FSS414" s="651"/>
      <c r="FST414" s="649"/>
      <c r="FSX414" s="651"/>
      <c r="FSY414" s="651"/>
      <c r="FSZ414" s="652"/>
      <c r="FTA414" s="649"/>
      <c r="FTE414" s="651"/>
      <c r="FTF414" s="651"/>
      <c r="FTG414" s="649"/>
      <c r="FTK414" s="651"/>
      <c r="FTL414" s="651"/>
      <c r="FTM414" s="649"/>
      <c r="FTQ414" s="651"/>
      <c r="FTR414" s="651"/>
      <c r="FTS414" s="649"/>
      <c r="FTW414" s="651"/>
      <c r="FTX414" s="651"/>
      <c r="FTY414" s="652"/>
      <c r="FTZ414" s="649"/>
      <c r="FUD414" s="651"/>
      <c r="FUE414" s="651"/>
      <c r="FUF414" s="649"/>
      <c r="FUJ414" s="651"/>
      <c r="FUK414" s="651"/>
      <c r="FUL414" s="649"/>
      <c r="FUP414" s="651"/>
      <c r="FUQ414" s="651"/>
      <c r="FUR414" s="649"/>
      <c r="FUV414" s="651"/>
      <c r="FUW414" s="651"/>
      <c r="FUX414" s="652"/>
      <c r="FUY414" s="649"/>
      <c r="FVC414" s="651"/>
      <c r="FVD414" s="651"/>
      <c r="FVE414" s="649"/>
      <c r="FVI414" s="651"/>
      <c r="FVJ414" s="651"/>
      <c r="FVK414" s="649"/>
      <c r="FVO414" s="651"/>
      <c r="FVP414" s="651"/>
      <c r="FVQ414" s="649"/>
      <c r="FVU414" s="651"/>
      <c r="FVV414" s="651"/>
      <c r="FVW414" s="652"/>
      <c r="FVX414" s="649"/>
      <c r="FWB414" s="651"/>
      <c r="FWC414" s="651"/>
      <c r="FWD414" s="649"/>
      <c r="FWH414" s="651"/>
      <c r="FWI414" s="651"/>
      <c r="FWJ414" s="649"/>
      <c r="FWN414" s="651"/>
      <c r="FWO414" s="651"/>
      <c r="FWP414" s="649"/>
      <c r="FWT414" s="651"/>
      <c r="FWU414" s="651"/>
      <c r="FWV414" s="652"/>
      <c r="FWW414" s="649"/>
      <c r="FXA414" s="651"/>
      <c r="FXB414" s="651"/>
      <c r="FXC414" s="649"/>
      <c r="FXG414" s="651"/>
      <c r="FXH414" s="651"/>
      <c r="FXI414" s="649"/>
      <c r="FXM414" s="651"/>
      <c r="FXN414" s="651"/>
      <c r="FXO414" s="649"/>
      <c r="FXS414" s="651"/>
      <c r="FXT414" s="651"/>
      <c r="FXU414" s="652"/>
      <c r="FXV414" s="649"/>
      <c r="FXZ414" s="651"/>
      <c r="FYA414" s="651"/>
      <c r="FYB414" s="649"/>
      <c r="FYF414" s="651"/>
      <c r="FYG414" s="651"/>
      <c r="FYH414" s="649"/>
      <c r="FYL414" s="651"/>
      <c r="FYM414" s="651"/>
      <c r="FYN414" s="649"/>
      <c r="FYR414" s="651"/>
      <c r="FYS414" s="651"/>
      <c r="FYT414" s="652"/>
      <c r="FYU414" s="649"/>
      <c r="FYY414" s="651"/>
      <c r="FYZ414" s="651"/>
      <c r="FZA414" s="649"/>
      <c r="FZE414" s="651"/>
      <c r="FZF414" s="651"/>
      <c r="FZG414" s="649"/>
      <c r="FZK414" s="651"/>
      <c r="FZL414" s="651"/>
      <c r="FZM414" s="649"/>
      <c r="FZQ414" s="651"/>
      <c r="FZR414" s="651"/>
      <c r="FZS414" s="652"/>
      <c r="FZT414" s="649"/>
      <c r="FZX414" s="651"/>
      <c r="FZY414" s="651"/>
      <c r="FZZ414" s="649"/>
      <c r="GAD414" s="651"/>
      <c r="GAE414" s="651"/>
      <c r="GAF414" s="649"/>
      <c r="GAJ414" s="651"/>
      <c r="GAK414" s="651"/>
      <c r="GAL414" s="649"/>
      <c r="GAP414" s="651"/>
      <c r="GAQ414" s="651"/>
      <c r="GAR414" s="652"/>
      <c r="GAS414" s="649"/>
      <c r="GAW414" s="651"/>
      <c r="GAX414" s="651"/>
      <c r="GAY414" s="649"/>
      <c r="GBC414" s="651"/>
      <c r="GBD414" s="651"/>
      <c r="GBE414" s="649"/>
      <c r="GBI414" s="651"/>
      <c r="GBJ414" s="651"/>
      <c r="GBK414" s="649"/>
      <c r="GBO414" s="651"/>
      <c r="GBP414" s="651"/>
      <c r="GBQ414" s="652"/>
      <c r="GBR414" s="649"/>
      <c r="GBV414" s="651"/>
      <c r="GBW414" s="651"/>
      <c r="GBX414" s="649"/>
      <c r="GCB414" s="651"/>
      <c r="GCC414" s="651"/>
      <c r="GCD414" s="649"/>
      <c r="GCH414" s="651"/>
      <c r="GCI414" s="651"/>
      <c r="GCJ414" s="649"/>
      <c r="GCN414" s="651"/>
      <c r="GCO414" s="651"/>
      <c r="GCP414" s="652"/>
      <c r="GCQ414" s="649"/>
      <c r="GCU414" s="651"/>
      <c r="GCV414" s="651"/>
      <c r="GCW414" s="649"/>
      <c r="GDA414" s="651"/>
      <c r="GDB414" s="651"/>
      <c r="GDC414" s="649"/>
      <c r="GDG414" s="651"/>
      <c r="GDH414" s="651"/>
      <c r="GDI414" s="649"/>
      <c r="GDM414" s="651"/>
      <c r="GDN414" s="651"/>
      <c r="GDO414" s="652"/>
      <c r="GDP414" s="649"/>
      <c r="GDT414" s="651"/>
      <c r="GDU414" s="651"/>
      <c r="GDV414" s="649"/>
      <c r="GDZ414" s="651"/>
      <c r="GEA414" s="651"/>
      <c r="GEB414" s="649"/>
      <c r="GEF414" s="651"/>
      <c r="GEG414" s="651"/>
      <c r="GEH414" s="649"/>
      <c r="GEL414" s="651"/>
      <c r="GEM414" s="651"/>
      <c r="GEN414" s="652"/>
      <c r="GEO414" s="649"/>
      <c r="GES414" s="651"/>
      <c r="GET414" s="651"/>
      <c r="GEU414" s="649"/>
      <c r="GEY414" s="651"/>
      <c r="GEZ414" s="651"/>
      <c r="GFA414" s="649"/>
      <c r="GFE414" s="651"/>
      <c r="GFF414" s="651"/>
      <c r="GFG414" s="649"/>
      <c r="GFK414" s="651"/>
      <c r="GFL414" s="651"/>
      <c r="GFM414" s="652"/>
      <c r="GFN414" s="649"/>
      <c r="GFR414" s="651"/>
      <c r="GFS414" s="651"/>
      <c r="GFT414" s="649"/>
      <c r="GFX414" s="651"/>
      <c r="GFY414" s="651"/>
      <c r="GFZ414" s="649"/>
      <c r="GGD414" s="651"/>
      <c r="GGE414" s="651"/>
      <c r="GGF414" s="649"/>
      <c r="GGJ414" s="651"/>
      <c r="GGK414" s="651"/>
      <c r="GGL414" s="652"/>
      <c r="GGM414" s="649"/>
      <c r="GGQ414" s="651"/>
      <c r="GGR414" s="651"/>
      <c r="GGS414" s="649"/>
      <c r="GGW414" s="651"/>
      <c r="GGX414" s="651"/>
      <c r="GGY414" s="649"/>
      <c r="GHC414" s="651"/>
      <c r="GHD414" s="651"/>
      <c r="GHE414" s="649"/>
      <c r="GHI414" s="651"/>
      <c r="GHJ414" s="651"/>
      <c r="GHK414" s="652"/>
      <c r="GHL414" s="649"/>
      <c r="GHP414" s="651"/>
      <c r="GHQ414" s="651"/>
      <c r="GHR414" s="649"/>
      <c r="GHV414" s="651"/>
      <c r="GHW414" s="651"/>
      <c r="GHX414" s="649"/>
      <c r="GIB414" s="651"/>
      <c r="GIC414" s="651"/>
      <c r="GID414" s="649"/>
      <c r="GIH414" s="651"/>
      <c r="GII414" s="651"/>
      <c r="GIJ414" s="652"/>
      <c r="GIK414" s="649"/>
      <c r="GIO414" s="651"/>
      <c r="GIP414" s="651"/>
      <c r="GIQ414" s="649"/>
      <c r="GIU414" s="651"/>
      <c r="GIV414" s="651"/>
      <c r="GIW414" s="649"/>
      <c r="GJA414" s="651"/>
      <c r="GJB414" s="651"/>
      <c r="GJC414" s="649"/>
      <c r="GJG414" s="651"/>
      <c r="GJH414" s="651"/>
      <c r="GJI414" s="652"/>
      <c r="GJJ414" s="649"/>
      <c r="GJN414" s="651"/>
      <c r="GJO414" s="651"/>
      <c r="GJP414" s="649"/>
      <c r="GJT414" s="651"/>
      <c r="GJU414" s="651"/>
      <c r="GJV414" s="649"/>
      <c r="GJZ414" s="651"/>
      <c r="GKA414" s="651"/>
      <c r="GKB414" s="649"/>
      <c r="GKF414" s="651"/>
      <c r="GKG414" s="651"/>
      <c r="GKH414" s="652"/>
      <c r="GKI414" s="649"/>
      <c r="GKM414" s="651"/>
      <c r="GKN414" s="651"/>
      <c r="GKO414" s="649"/>
      <c r="GKS414" s="651"/>
      <c r="GKT414" s="651"/>
      <c r="GKU414" s="649"/>
      <c r="GKY414" s="651"/>
      <c r="GKZ414" s="651"/>
      <c r="GLA414" s="649"/>
      <c r="GLE414" s="651"/>
      <c r="GLF414" s="651"/>
      <c r="GLG414" s="652"/>
      <c r="GLH414" s="649"/>
      <c r="GLL414" s="651"/>
      <c r="GLM414" s="651"/>
      <c r="GLN414" s="649"/>
      <c r="GLR414" s="651"/>
      <c r="GLS414" s="651"/>
      <c r="GLT414" s="649"/>
      <c r="GLX414" s="651"/>
      <c r="GLY414" s="651"/>
      <c r="GLZ414" s="649"/>
      <c r="GMD414" s="651"/>
      <c r="GME414" s="651"/>
      <c r="GMF414" s="652"/>
      <c r="GMG414" s="649"/>
      <c r="GMK414" s="651"/>
      <c r="GML414" s="651"/>
      <c r="GMM414" s="649"/>
      <c r="GMQ414" s="651"/>
      <c r="GMR414" s="651"/>
      <c r="GMS414" s="649"/>
      <c r="GMW414" s="651"/>
      <c r="GMX414" s="651"/>
      <c r="GMY414" s="649"/>
      <c r="GNC414" s="651"/>
      <c r="GND414" s="651"/>
      <c r="GNE414" s="652"/>
      <c r="GNF414" s="649"/>
      <c r="GNJ414" s="651"/>
      <c r="GNK414" s="651"/>
      <c r="GNL414" s="649"/>
      <c r="GNP414" s="651"/>
      <c r="GNQ414" s="651"/>
      <c r="GNR414" s="649"/>
      <c r="GNV414" s="651"/>
      <c r="GNW414" s="651"/>
      <c r="GNX414" s="649"/>
      <c r="GOB414" s="651"/>
      <c r="GOC414" s="651"/>
      <c r="GOD414" s="652"/>
      <c r="GOE414" s="649"/>
      <c r="GOI414" s="651"/>
      <c r="GOJ414" s="651"/>
      <c r="GOK414" s="649"/>
      <c r="GOO414" s="651"/>
      <c r="GOP414" s="651"/>
      <c r="GOQ414" s="649"/>
      <c r="GOU414" s="651"/>
      <c r="GOV414" s="651"/>
      <c r="GOW414" s="649"/>
      <c r="GPA414" s="651"/>
      <c r="GPB414" s="651"/>
      <c r="GPC414" s="652"/>
      <c r="GPD414" s="649"/>
      <c r="GPH414" s="651"/>
      <c r="GPI414" s="651"/>
      <c r="GPJ414" s="649"/>
      <c r="GPN414" s="651"/>
      <c r="GPO414" s="651"/>
      <c r="GPP414" s="649"/>
      <c r="GPT414" s="651"/>
      <c r="GPU414" s="651"/>
      <c r="GPV414" s="649"/>
      <c r="GPZ414" s="651"/>
      <c r="GQA414" s="651"/>
      <c r="GQB414" s="652"/>
      <c r="GQC414" s="649"/>
      <c r="GQG414" s="651"/>
      <c r="GQH414" s="651"/>
      <c r="GQI414" s="649"/>
      <c r="GQM414" s="651"/>
      <c r="GQN414" s="651"/>
      <c r="GQO414" s="649"/>
      <c r="GQS414" s="651"/>
      <c r="GQT414" s="651"/>
      <c r="GQU414" s="649"/>
      <c r="GQY414" s="651"/>
      <c r="GQZ414" s="651"/>
      <c r="GRA414" s="652"/>
      <c r="GRB414" s="649"/>
      <c r="GRF414" s="651"/>
      <c r="GRG414" s="651"/>
      <c r="GRH414" s="649"/>
      <c r="GRL414" s="651"/>
      <c r="GRM414" s="651"/>
      <c r="GRN414" s="649"/>
      <c r="GRR414" s="651"/>
      <c r="GRS414" s="651"/>
      <c r="GRT414" s="649"/>
      <c r="GRX414" s="651"/>
      <c r="GRY414" s="651"/>
      <c r="GRZ414" s="652"/>
      <c r="GSA414" s="649"/>
      <c r="GSE414" s="651"/>
      <c r="GSF414" s="651"/>
      <c r="GSG414" s="649"/>
      <c r="GSK414" s="651"/>
      <c r="GSL414" s="651"/>
      <c r="GSM414" s="649"/>
      <c r="GSQ414" s="651"/>
      <c r="GSR414" s="651"/>
      <c r="GSS414" s="649"/>
      <c r="GSW414" s="651"/>
      <c r="GSX414" s="651"/>
      <c r="GSY414" s="652"/>
      <c r="GSZ414" s="649"/>
      <c r="GTD414" s="651"/>
      <c r="GTE414" s="651"/>
      <c r="GTF414" s="649"/>
      <c r="GTJ414" s="651"/>
      <c r="GTK414" s="651"/>
      <c r="GTL414" s="649"/>
      <c r="GTP414" s="651"/>
      <c r="GTQ414" s="651"/>
      <c r="GTR414" s="649"/>
      <c r="GTV414" s="651"/>
      <c r="GTW414" s="651"/>
      <c r="GTX414" s="652"/>
      <c r="GTY414" s="649"/>
      <c r="GUC414" s="651"/>
      <c r="GUD414" s="651"/>
      <c r="GUE414" s="649"/>
      <c r="GUI414" s="651"/>
      <c r="GUJ414" s="651"/>
      <c r="GUK414" s="649"/>
      <c r="GUO414" s="651"/>
      <c r="GUP414" s="651"/>
      <c r="GUQ414" s="649"/>
      <c r="GUU414" s="651"/>
      <c r="GUV414" s="651"/>
      <c r="GUW414" s="652"/>
      <c r="GUX414" s="649"/>
      <c r="GVB414" s="651"/>
      <c r="GVC414" s="651"/>
      <c r="GVD414" s="649"/>
      <c r="GVH414" s="651"/>
      <c r="GVI414" s="651"/>
      <c r="GVJ414" s="649"/>
      <c r="GVN414" s="651"/>
      <c r="GVO414" s="651"/>
      <c r="GVP414" s="649"/>
      <c r="GVT414" s="651"/>
      <c r="GVU414" s="651"/>
      <c r="GVV414" s="652"/>
      <c r="GVW414" s="649"/>
      <c r="GWA414" s="651"/>
      <c r="GWB414" s="651"/>
      <c r="GWC414" s="649"/>
      <c r="GWG414" s="651"/>
      <c r="GWH414" s="651"/>
      <c r="GWI414" s="649"/>
      <c r="GWM414" s="651"/>
      <c r="GWN414" s="651"/>
      <c r="GWO414" s="649"/>
      <c r="GWS414" s="651"/>
      <c r="GWT414" s="651"/>
      <c r="GWU414" s="652"/>
      <c r="GWV414" s="649"/>
      <c r="GWZ414" s="651"/>
      <c r="GXA414" s="651"/>
      <c r="GXB414" s="649"/>
      <c r="GXF414" s="651"/>
      <c r="GXG414" s="651"/>
      <c r="GXH414" s="649"/>
      <c r="GXL414" s="651"/>
      <c r="GXM414" s="651"/>
      <c r="GXN414" s="649"/>
      <c r="GXR414" s="651"/>
      <c r="GXS414" s="651"/>
      <c r="GXT414" s="652"/>
      <c r="GXU414" s="649"/>
      <c r="GXY414" s="651"/>
      <c r="GXZ414" s="651"/>
      <c r="GYA414" s="649"/>
      <c r="GYE414" s="651"/>
      <c r="GYF414" s="651"/>
      <c r="GYG414" s="649"/>
      <c r="GYK414" s="651"/>
      <c r="GYL414" s="651"/>
      <c r="GYM414" s="649"/>
      <c r="GYQ414" s="651"/>
      <c r="GYR414" s="651"/>
      <c r="GYS414" s="652"/>
      <c r="GYT414" s="649"/>
      <c r="GYX414" s="651"/>
      <c r="GYY414" s="651"/>
      <c r="GYZ414" s="649"/>
      <c r="GZD414" s="651"/>
      <c r="GZE414" s="651"/>
      <c r="GZF414" s="649"/>
      <c r="GZJ414" s="651"/>
      <c r="GZK414" s="651"/>
      <c r="GZL414" s="649"/>
      <c r="GZP414" s="651"/>
      <c r="GZQ414" s="651"/>
      <c r="GZR414" s="652"/>
      <c r="GZS414" s="649"/>
      <c r="GZW414" s="651"/>
      <c r="GZX414" s="651"/>
      <c r="GZY414" s="649"/>
      <c r="HAC414" s="651"/>
      <c r="HAD414" s="651"/>
      <c r="HAE414" s="649"/>
      <c r="HAI414" s="651"/>
      <c r="HAJ414" s="651"/>
      <c r="HAK414" s="649"/>
      <c r="HAO414" s="651"/>
      <c r="HAP414" s="651"/>
      <c r="HAQ414" s="652"/>
      <c r="HAR414" s="649"/>
      <c r="HAV414" s="651"/>
      <c r="HAW414" s="651"/>
      <c r="HAX414" s="649"/>
      <c r="HBB414" s="651"/>
      <c r="HBC414" s="651"/>
      <c r="HBD414" s="649"/>
      <c r="HBH414" s="651"/>
      <c r="HBI414" s="651"/>
      <c r="HBJ414" s="649"/>
      <c r="HBN414" s="651"/>
      <c r="HBO414" s="651"/>
      <c r="HBP414" s="652"/>
      <c r="HBQ414" s="649"/>
      <c r="HBU414" s="651"/>
      <c r="HBV414" s="651"/>
      <c r="HBW414" s="649"/>
      <c r="HCA414" s="651"/>
      <c r="HCB414" s="651"/>
      <c r="HCC414" s="649"/>
      <c r="HCG414" s="651"/>
      <c r="HCH414" s="651"/>
      <c r="HCI414" s="649"/>
      <c r="HCM414" s="651"/>
      <c r="HCN414" s="651"/>
      <c r="HCO414" s="652"/>
      <c r="HCP414" s="649"/>
      <c r="HCT414" s="651"/>
      <c r="HCU414" s="651"/>
      <c r="HCV414" s="649"/>
      <c r="HCZ414" s="651"/>
      <c r="HDA414" s="651"/>
      <c r="HDB414" s="649"/>
      <c r="HDF414" s="651"/>
      <c r="HDG414" s="651"/>
      <c r="HDH414" s="649"/>
      <c r="HDL414" s="651"/>
      <c r="HDM414" s="651"/>
      <c r="HDN414" s="652"/>
      <c r="HDO414" s="649"/>
      <c r="HDS414" s="651"/>
      <c r="HDT414" s="651"/>
      <c r="HDU414" s="649"/>
      <c r="HDY414" s="651"/>
      <c r="HDZ414" s="651"/>
      <c r="HEA414" s="649"/>
      <c r="HEE414" s="651"/>
      <c r="HEF414" s="651"/>
      <c r="HEG414" s="649"/>
      <c r="HEK414" s="651"/>
      <c r="HEL414" s="651"/>
      <c r="HEM414" s="652"/>
      <c r="HEN414" s="649"/>
      <c r="HER414" s="651"/>
      <c r="HES414" s="651"/>
      <c r="HET414" s="649"/>
      <c r="HEX414" s="651"/>
      <c r="HEY414" s="651"/>
      <c r="HEZ414" s="649"/>
      <c r="HFD414" s="651"/>
      <c r="HFE414" s="651"/>
      <c r="HFF414" s="649"/>
      <c r="HFJ414" s="651"/>
      <c r="HFK414" s="651"/>
      <c r="HFL414" s="652"/>
      <c r="HFM414" s="649"/>
      <c r="HFQ414" s="651"/>
      <c r="HFR414" s="651"/>
      <c r="HFS414" s="649"/>
      <c r="HFW414" s="651"/>
      <c r="HFX414" s="651"/>
      <c r="HFY414" s="649"/>
      <c r="HGC414" s="651"/>
      <c r="HGD414" s="651"/>
      <c r="HGE414" s="649"/>
      <c r="HGI414" s="651"/>
      <c r="HGJ414" s="651"/>
      <c r="HGK414" s="652"/>
      <c r="HGL414" s="649"/>
      <c r="HGP414" s="651"/>
      <c r="HGQ414" s="651"/>
      <c r="HGR414" s="649"/>
      <c r="HGV414" s="651"/>
      <c r="HGW414" s="651"/>
      <c r="HGX414" s="649"/>
      <c r="HHB414" s="651"/>
      <c r="HHC414" s="651"/>
      <c r="HHD414" s="649"/>
      <c r="HHH414" s="651"/>
      <c r="HHI414" s="651"/>
      <c r="HHJ414" s="652"/>
      <c r="HHK414" s="649"/>
      <c r="HHO414" s="651"/>
      <c r="HHP414" s="651"/>
      <c r="HHQ414" s="649"/>
      <c r="HHU414" s="651"/>
      <c r="HHV414" s="651"/>
      <c r="HHW414" s="649"/>
      <c r="HIA414" s="651"/>
      <c r="HIB414" s="651"/>
      <c r="HIC414" s="649"/>
      <c r="HIG414" s="651"/>
      <c r="HIH414" s="651"/>
      <c r="HII414" s="652"/>
      <c r="HIJ414" s="649"/>
      <c r="HIN414" s="651"/>
      <c r="HIO414" s="651"/>
      <c r="HIP414" s="649"/>
      <c r="HIT414" s="651"/>
      <c r="HIU414" s="651"/>
      <c r="HIV414" s="649"/>
      <c r="HIZ414" s="651"/>
      <c r="HJA414" s="651"/>
      <c r="HJB414" s="649"/>
      <c r="HJF414" s="651"/>
      <c r="HJG414" s="651"/>
      <c r="HJH414" s="652"/>
      <c r="HJI414" s="649"/>
      <c r="HJM414" s="651"/>
      <c r="HJN414" s="651"/>
      <c r="HJO414" s="649"/>
      <c r="HJS414" s="651"/>
      <c r="HJT414" s="651"/>
      <c r="HJU414" s="649"/>
      <c r="HJY414" s="651"/>
      <c r="HJZ414" s="651"/>
      <c r="HKA414" s="649"/>
      <c r="HKE414" s="651"/>
      <c r="HKF414" s="651"/>
      <c r="HKG414" s="652"/>
      <c r="HKH414" s="649"/>
      <c r="HKL414" s="651"/>
      <c r="HKM414" s="651"/>
      <c r="HKN414" s="649"/>
      <c r="HKR414" s="651"/>
      <c r="HKS414" s="651"/>
      <c r="HKT414" s="649"/>
      <c r="HKX414" s="651"/>
      <c r="HKY414" s="651"/>
      <c r="HKZ414" s="649"/>
      <c r="HLD414" s="651"/>
      <c r="HLE414" s="651"/>
      <c r="HLF414" s="652"/>
      <c r="HLG414" s="649"/>
      <c r="HLK414" s="651"/>
      <c r="HLL414" s="651"/>
      <c r="HLM414" s="649"/>
      <c r="HLQ414" s="651"/>
      <c r="HLR414" s="651"/>
      <c r="HLS414" s="649"/>
      <c r="HLW414" s="651"/>
      <c r="HLX414" s="651"/>
      <c r="HLY414" s="649"/>
      <c r="HMC414" s="651"/>
      <c r="HMD414" s="651"/>
      <c r="HME414" s="652"/>
      <c r="HMF414" s="649"/>
      <c r="HMJ414" s="651"/>
      <c r="HMK414" s="651"/>
      <c r="HML414" s="649"/>
      <c r="HMP414" s="651"/>
      <c r="HMQ414" s="651"/>
      <c r="HMR414" s="649"/>
      <c r="HMV414" s="651"/>
      <c r="HMW414" s="651"/>
      <c r="HMX414" s="649"/>
      <c r="HNB414" s="651"/>
      <c r="HNC414" s="651"/>
      <c r="HND414" s="652"/>
      <c r="HNE414" s="649"/>
      <c r="HNI414" s="651"/>
      <c r="HNJ414" s="651"/>
      <c r="HNK414" s="649"/>
      <c r="HNO414" s="651"/>
      <c r="HNP414" s="651"/>
      <c r="HNQ414" s="649"/>
      <c r="HNU414" s="651"/>
      <c r="HNV414" s="651"/>
      <c r="HNW414" s="649"/>
      <c r="HOA414" s="651"/>
      <c r="HOB414" s="651"/>
      <c r="HOC414" s="652"/>
      <c r="HOD414" s="649"/>
      <c r="HOH414" s="651"/>
      <c r="HOI414" s="651"/>
      <c r="HOJ414" s="649"/>
      <c r="HON414" s="651"/>
      <c r="HOO414" s="651"/>
      <c r="HOP414" s="649"/>
      <c r="HOT414" s="651"/>
      <c r="HOU414" s="651"/>
      <c r="HOV414" s="649"/>
      <c r="HOZ414" s="651"/>
      <c r="HPA414" s="651"/>
      <c r="HPB414" s="652"/>
      <c r="HPC414" s="649"/>
      <c r="HPG414" s="651"/>
      <c r="HPH414" s="651"/>
      <c r="HPI414" s="649"/>
      <c r="HPM414" s="651"/>
      <c r="HPN414" s="651"/>
      <c r="HPO414" s="649"/>
      <c r="HPS414" s="651"/>
      <c r="HPT414" s="651"/>
      <c r="HPU414" s="649"/>
      <c r="HPY414" s="651"/>
      <c r="HPZ414" s="651"/>
      <c r="HQA414" s="652"/>
      <c r="HQB414" s="649"/>
      <c r="HQF414" s="651"/>
      <c r="HQG414" s="651"/>
      <c r="HQH414" s="649"/>
      <c r="HQL414" s="651"/>
      <c r="HQM414" s="651"/>
      <c r="HQN414" s="649"/>
      <c r="HQR414" s="651"/>
      <c r="HQS414" s="651"/>
      <c r="HQT414" s="649"/>
      <c r="HQX414" s="651"/>
      <c r="HQY414" s="651"/>
      <c r="HQZ414" s="652"/>
      <c r="HRA414" s="649"/>
      <c r="HRE414" s="651"/>
      <c r="HRF414" s="651"/>
      <c r="HRG414" s="649"/>
      <c r="HRK414" s="651"/>
      <c r="HRL414" s="651"/>
      <c r="HRM414" s="649"/>
      <c r="HRQ414" s="651"/>
      <c r="HRR414" s="651"/>
      <c r="HRS414" s="649"/>
      <c r="HRW414" s="651"/>
      <c r="HRX414" s="651"/>
      <c r="HRY414" s="652"/>
      <c r="HRZ414" s="649"/>
      <c r="HSD414" s="651"/>
      <c r="HSE414" s="651"/>
      <c r="HSF414" s="649"/>
      <c r="HSJ414" s="651"/>
      <c r="HSK414" s="651"/>
      <c r="HSL414" s="649"/>
      <c r="HSP414" s="651"/>
      <c r="HSQ414" s="651"/>
      <c r="HSR414" s="649"/>
      <c r="HSV414" s="651"/>
      <c r="HSW414" s="651"/>
      <c r="HSX414" s="652"/>
      <c r="HSY414" s="649"/>
      <c r="HTC414" s="651"/>
      <c r="HTD414" s="651"/>
      <c r="HTE414" s="649"/>
      <c r="HTI414" s="651"/>
      <c r="HTJ414" s="651"/>
      <c r="HTK414" s="649"/>
      <c r="HTO414" s="651"/>
      <c r="HTP414" s="651"/>
      <c r="HTQ414" s="649"/>
      <c r="HTU414" s="651"/>
      <c r="HTV414" s="651"/>
      <c r="HTW414" s="652"/>
      <c r="HTX414" s="649"/>
      <c r="HUB414" s="651"/>
      <c r="HUC414" s="651"/>
      <c r="HUD414" s="649"/>
      <c r="HUH414" s="651"/>
      <c r="HUI414" s="651"/>
      <c r="HUJ414" s="649"/>
      <c r="HUN414" s="651"/>
      <c r="HUO414" s="651"/>
      <c r="HUP414" s="649"/>
      <c r="HUT414" s="651"/>
      <c r="HUU414" s="651"/>
      <c r="HUV414" s="652"/>
      <c r="HUW414" s="649"/>
      <c r="HVA414" s="651"/>
      <c r="HVB414" s="651"/>
      <c r="HVC414" s="649"/>
      <c r="HVG414" s="651"/>
      <c r="HVH414" s="651"/>
      <c r="HVI414" s="649"/>
      <c r="HVM414" s="651"/>
      <c r="HVN414" s="651"/>
      <c r="HVO414" s="649"/>
      <c r="HVS414" s="651"/>
      <c r="HVT414" s="651"/>
      <c r="HVU414" s="652"/>
      <c r="HVV414" s="649"/>
      <c r="HVZ414" s="651"/>
      <c r="HWA414" s="651"/>
      <c r="HWB414" s="649"/>
      <c r="HWF414" s="651"/>
      <c r="HWG414" s="651"/>
      <c r="HWH414" s="649"/>
      <c r="HWL414" s="651"/>
      <c r="HWM414" s="651"/>
      <c r="HWN414" s="649"/>
      <c r="HWR414" s="651"/>
      <c r="HWS414" s="651"/>
      <c r="HWT414" s="652"/>
      <c r="HWU414" s="649"/>
      <c r="HWY414" s="651"/>
      <c r="HWZ414" s="651"/>
      <c r="HXA414" s="649"/>
      <c r="HXE414" s="651"/>
      <c r="HXF414" s="651"/>
      <c r="HXG414" s="649"/>
      <c r="HXK414" s="651"/>
      <c r="HXL414" s="651"/>
      <c r="HXM414" s="649"/>
      <c r="HXQ414" s="651"/>
      <c r="HXR414" s="651"/>
      <c r="HXS414" s="652"/>
      <c r="HXT414" s="649"/>
      <c r="HXX414" s="651"/>
      <c r="HXY414" s="651"/>
      <c r="HXZ414" s="649"/>
      <c r="HYD414" s="651"/>
      <c r="HYE414" s="651"/>
      <c r="HYF414" s="649"/>
      <c r="HYJ414" s="651"/>
      <c r="HYK414" s="651"/>
      <c r="HYL414" s="649"/>
      <c r="HYP414" s="651"/>
      <c r="HYQ414" s="651"/>
      <c r="HYR414" s="652"/>
      <c r="HYS414" s="649"/>
      <c r="HYW414" s="651"/>
      <c r="HYX414" s="651"/>
      <c r="HYY414" s="649"/>
      <c r="HZC414" s="651"/>
      <c r="HZD414" s="651"/>
      <c r="HZE414" s="649"/>
      <c r="HZI414" s="651"/>
      <c r="HZJ414" s="651"/>
      <c r="HZK414" s="649"/>
      <c r="HZO414" s="651"/>
      <c r="HZP414" s="651"/>
      <c r="HZQ414" s="652"/>
      <c r="HZR414" s="649"/>
      <c r="HZV414" s="651"/>
      <c r="HZW414" s="651"/>
      <c r="HZX414" s="649"/>
      <c r="IAB414" s="651"/>
      <c r="IAC414" s="651"/>
      <c r="IAD414" s="649"/>
      <c r="IAH414" s="651"/>
      <c r="IAI414" s="651"/>
      <c r="IAJ414" s="649"/>
      <c r="IAN414" s="651"/>
      <c r="IAO414" s="651"/>
      <c r="IAP414" s="652"/>
      <c r="IAQ414" s="649"/>
      <c r="IAU414" s="651"/>
      <c r="IAV414" s="651"/>
      <c r="IAW414" s="649"/>
      <c r="IBA414" s="651"/>
      <c r="IBB414" s="651"/>
      <c r="IBC414" s="649"/>
      <c r="IBG414" s="651"/>
      <c r="IBH414" s="651"/>
      <c r="IBI414" s="649"/>
      <c r="IBM414" s="651"/>
      <c r="IBN414" s="651"/>
      <c r="IBO414" s="652"/>
      <c r="IBP414" s="649"/>
      <c r="IBT414" s="651"/>
      <c r="IBU414" s="651"/>
      <c r="IBV414" s="649"/>
      <c r="IBZ414" s="651"/>
      <c r="ICA414" s="651"/>
      <c r="ICB414" s="649"/>
      <c r="ICF414" s="651"/>
      <c r="ICG414" s="651"/>
      <c r="ICH414" s="649"/>
      <c r="ICL414" s="651"/>
      <c r="ICM414" s="651"/>
      <c r="ICN414" s="652"/>
      <c r="ICO414" s="649"/>
      <c r="ICS414" s="651"/>
      <c r="ICT414" s="651"/>
      <c r="ICU414" s="649"/>
      <c r="ICY414" s="651"/>
      <c r="ICZ414" s="651"/>
      <c r="IDA414" s="649"/>
      <c r="IDE414" s="651"/>
      <c r="IDF414" s="651"/>
      <c r="IDG414" s="649"/>
      <c r="IDK414" s="651"/>
      <c r="IDL414" s="651"/>
      <c r="IDM414" s="652"/>
      <c r="IDN414" s="649"/>
      <c r="IDR414" s="651"/>
      <c r="IDS414" s="651"/>
      <c r="IDT414" s="649"/>
      <c r="IDX414" s="651"/>
      <c r="IDY414" s="651"/>
      <c r="IDZ414" s="649"/>
      <c r="IED414" s="651"/>
      <c r="IEE414" s="651"/>
      <c r="IEF414" s="649"/>
      <c r="IEJ414" s="651"/>
      <c r="IEK414" s="651"/>
      <c r="IEL414" s="652"/>
      <c r="IEM414" s="649"/>
      <c r="IEQ414" s="651"/>
      <c r="IER414" s="651"/>
      <c r="IES414" s="649"/>
      <c r="IEW414" s="651"/>
      <c r="IEX414" s="651"/>
      <c r="IEY414" s="649"/>
      <c r="IFC414" s="651"/>
      <c r="IFD414" s="651"/>
      <c r="IFE414" s="649"/>
      <c r="IFI414" s="651"/>
      <c r="IFJ414" s="651"/>
      <c r="IFK414" s="652"/>
      <c r="IFL414" s="649"/>
      <c r="IFP414" s="651"/>
      <c r="IFQ414" s="651"/>
      <c r="IFR414" s="649"/>
      <c r="IFV414" s="651"/>
      <c r="IFW414" s="651"/>
      <c r="IFX414" s="649"/>
      <c r="IGB414" s="651"/>
      <c r="IGC414" s="651"/>
      <c r="IGD414" s="649"/>
      <c r="IGH414" s="651"/>
      <c r="IGI414" s="651"/>
      <c r="IGJ414" s="652"/>
      <c r="IGK414" s="649"/>
      <c r="IGO414" s="651"/>
      <c r="IGP414" s="651"/>
      <c r="IGQ414" s="649"/>
      <c r="IGU414" s="651"/>
      <c r="IGV414" s="651"/>
      <c r="IGW414" s="649"/>
      <c r="IHA414" s="651"/>
      <c r="IHB414" s="651"/>
      <c r="IHC414" s="649"/>
      <c r="IHG414" s="651"/>
      <c r="IHH414" s="651"/>
      <c r="IHI414" s="652"/>
      <c r="IHJ414" s="649"/>
      <c r="IHN414" s="651"/>
      <c r="IHO414" s="651"/>
      <c r="IHP414" s="649"/>
      <c r="IHT414" s="651"/>
      <c r="IHU414" s="651"/>
      <c r="IHV414" s="649"/>
      <c r="IHZ414" s="651"/>
      <c r="IIA414" s="651"/>
      <c r="IIB414" s="649"/>
      <c r="IIF414" s="651"/>
      <c r="IIG414" s="651"/>
      <c r="IIH414" s="652"/>
      <c r="III414" s="649"/>
      <c r="IIM414" s="651"/>
      <c r="IIN414" s="651"/>
      <c r="IIO414" s="649"/>
      <c r="IIS414" s="651"/>
      <c r="IIT414" s="651"/>
      <c r="IIU414" s="649"/>
      <c r="IIY414" s="651"/>
      <c r="IIZ414" s="651"/>
      <c r="IJA414" s="649"/>
      <c r="IJE414" s="651"/>
      <c r="IJF414" s="651"/>
      <c r="IJG414" s="652"/>
      <c r="IJH414" s="649"/>
      <c r="IJL414" s="651"/>
      <c r="IJM414" s="651"/>
      <c r="IJN414" s="649"/>
      <c r="IJR414" s="651"/>
      <c r="IJS414" s="651"/>
      <c r="IJT414" s="649"/>
      <c r="IJX414" s="651"/>
      <c r="IJY414" s="651"/>
      <c r="IJZ414" s="649"/>
      <c r="IKD414" s="651"/>
      <c r="IKE414" s="651"/>
      <c r="IKF414" s="652"/>
      <c r="IKG414" s="649"/>
      <c r="IKK414" s="651"/>
      <c r="IKL414" s="651"/>
      <c r="IKM414" s="649"/>
      <c r="IKQ414" s="651"/>
      <c r="IKR414" s="651"/>
      <c r="IKS414" s="649"/>
      <c r="IKW414" s="651"/>
      <c r="IKX414" s="651"/>
      <c r="IKY414" s="649"/>
      <c r="ILC414" s="651"/>
      <c r="ILD414" s="651"/>
      <c r="ILE414" s="652"/>
      <c r="ILF414" s="649"/>
      <c r="ILJ414" s="651"/>
      <c r="ILK414" s="651"/>
      <c r="ILL414" s="649"/>
      <c r="ILP414" s="651"/>
      <c r="ILQ414" s="651"/>
      <c r="ILR414" s="649"/>
      <c r="ILV414" s="651"/>
      <c r="ILW414" s="651"/>
      <c r="ILX414" s="649"/>
      <c r="IMB414" s="651"/>
      <c r="IMC414" s="651"/>
      <c r="IMD414" s="652"/>
      <c r="IME414" s="649"/>
      <c r="IMI414" s="651"/>
      <c r="IMJ414" s="651"/>
      <c r="IMK414" s="649"/>
      <c r="IMO414" s="651"/>
      <c r="IMP414" s="651"/>
      <c r="IMQ414" s="649"/>
      <c r="IMU414" s="651"/>
      <c r="IMV414" s="651"/>
      <c r="IMW414" s="649"/>
      <c r="INA414" s="651"/>
      <c r="INB414" s="651"/>
      <c r="INC414" s="652"/>
      <c r="IND414" s="649"/>
      <c r="INH414" s="651"/>
      <c r="INI414" s="651"/>
      <c r="INJ414" s="649"/>
      <c r="INN414" s="651"/>
      <c r="INO414" s="651"/>
      <c r="INP414" s="649"/>
      <c r="INT414" s="651"/>
      <c r="INU414" s="651"/>
      <c r="INV414" s="649"/>
      <c r="INZ414" s="651"/>
      <c r="IOA414" s="651"/>
      <c r="IOB414" s="652"/>
      <c r="IOC414" s="649"/>
      <c r="IOG414" s="651"/>
      <c r="IOH414" s="651"/>
      <c r="IOI414" s="649"/>
      <c r="IOM414" s="651"/>
      <c r="ION414" s="651"/>
      <c r="IOO414" s="649"/>
      <c r="IOS414" s="651"/>
      <c r="IOT414" s="651"/>
      <c r="IOU414" s="649"/>
      <c r="IOY414" s="651"/>
      <c r="IOZ414" s="651"/>
      <c r="IPA414" s="652"/>
      <c r="IPB414" s="649"/>
      <c r="IPF414" s="651"/>
      <c r="IPG414" s="651"/>
      <c r="IPH414" s="649"/>
      <c r="IPL414" s="651"/>
      <c r="IPM414" s="651"/>
      <c r="IPN414" s="649"/>
      <c r="IPR414" s="651"/>
      <c r="IPS414" s="651"/>
      <c r="IPT414" s="649"/>
      <c r="IPX414" s="651"/>
      <c r="IPY414" s="651"/>
      <c r="IPZ414" s="652"/>
      <c r="IQA414" s="649"/>
      <c r="IQE414" s="651"/>
      <c r="IQF414" s="651"/>
      <c r="IQG414" s="649"/>
      <c r="IQK414" s="651"/>
      <c r="IQL414" s="651"/>
      <c r="IQM414" s="649"/>
      <c r="IQQ414" s="651"/>
      <c r="IQR414" s="651"/>
      <c r="IQS414" s="649"/>
      <c r="IQW414" s="651"/>
      <c r="IQX414" s="651"/>
      <c r="IQY414" s="652"/>
      <c r="IQZ414" s="649"/>
      <c r="IRD414" s="651"/>
      <c r="IRE414" s="651"/>
      <c r="IRF414" s="649"/>
      <c r="IRJ414" s="651"/>
      <c r="IRK414" s="651"/>
      <c r="IRL414" s="649"/>
      <c r="IRP414" s="651"/>
      <c r="IRQ414" s="651"/>
      <c r="IRR414" s="649"/>
      <c r="IRV414" s="651"/>
      <c r="IRW414" s="651"/>
      <c r="IRX414" s="652"/>
      <c r="IRY414" s="649"/>
      <c r="ISC414" s="651"/>
      <c r="ISD414" s="651"/>
      <c r="ISE414" s="649"/>
      <c r="ISI414" s="651"/>
      <c r="ISJ414" s="651"/>
      <c r="ISK414" s="649"/>
      <c r="ISO414" s="651"/>
      <c r="ISP414" s="651"/>
      <c r="ISQ414" s="649"/>
      <c r="ISU414" s="651"/>
      <c r="ISV414" s="651"/>
      <c r="ISW414" s="652"/>
      <c r="ISX414" s="649"/>
      <c r="ITB414" s="651"/>
      <c r="ITC414" s="651"/>
      <c r="ITD414" s="649"/>
      <c r="ITH414" s="651"/>
      <c r="ITI414" s="651"/>
      <c r="ITJ414" s="649"/>
      <c r="ITN414" s="651"/>
      <c r="ITO414" s="651"/>
      <c r="ITP414" s="649"/>
      <c r="ITT414" s="651"/>
      <c r="ITU414" s="651"/>
      <c r="ITV414" s="652"/>
      <c r="ITW414" s="649"/>
      <c r="IUA414" s="651"/>
      <c r="IUB414" s="651"/>
      <c r="IUC414" s="649"/>
      <c r="IUG414" s="651"/>
      <c r="IUH414" s="651"/>
      <c r="IUI414" s="649"/>
      <c r="IUM414" s="651"/>
      <c r="IUN414" s="651"/>
      <c r="IUO414" s="649"/>
      <c r="IUS414" s="651"/>
      <c r="IUT414" s="651"/>
      <c r="IUU414" s="652"/>
      <c r="IUV414" s="649"/>
      <c r="IUZ414" s="651"/>
      <c r="IVA414" s="651"/>
      <c r="IVB414" s="649"/>
      <c r="IVF414" s="651"/>
      <c r="IVG414" s="651"/>
      <c r="IVH414" s="649"/>
      <c r="IVL414" s="651"/>
      <c r="IVM414" s="651"/>
      <c r="IVN414" s="649"/>
      <c r="IVR414" s="651"/>
      <c r="IVS414" s="651"/>
      <c r="IVT414" s="652"/>
      <c r="IVU414" s="649"/>
      <c r="IVY414" s="651"/>
      <c r="IVZ414" s="651"/>
      <c r="IWA414" s="649"/>
      <c r="IWE414" s="651"/>
      <c r="IWF414" s="651"/>
      <c r="IWG414" s="649"/>
      <c r="IWK414" s="651"/>
      <c r="IWL414" s="651"/>
      <c r="IWM414" s="649"/>
      <c r="IWQ414" s="651"/>
      <c r="IWR414" s="651"/>
      <c r="IWS414" s="652"/>
      <c r="IWT414" s="649"/>
      <c r="IWX414" s="651"/>
      <c r="IWY414" s="651"/>
      <c r="IWZ414" s="649"/>
      <c r="IXD414" s="651"/>
      <c r="IXE414" s="651"/>
      <c r="IXF414" s="649"/>
      <c r="IXJ414" s="651"/>
      <c r="IXK414" s="651"/>
      <c r="IXL414" s="649"/>
      <c r="IXP414" s="651"/>
      <c r="IXQ414" s="651"/>
      <c r="IXR414" s="652"/>
      <c r="IXS414" s="649"/>
      <c r="IXW414" s="651"/>
      <c r="IXX414" s="651"/>
      <c r="IXY414" s="649"/>
      <c r="IYC414" s="651"/>
      <c r="IYD414" s="651"/>
      <c r="IYE414" s="649"/>
      <c r="IYI414" s="651"/>
      <c r="IYJ414" s="651"/>
      <c r="IYK414" s="649"/>
      <c r="IYO414" s="651"/>
      <c r="IYP414" s="651"/>
      <c r="IYQ414" s="652"/>
      <c r="IYR414" s="649"/>
      <c r="IYV414" s="651"/>
      <c r="IYW414" s="651"/>
      <c r="IYX414" s="649"/>
      <c r="IZB414" s="651"/>
      <c r="IZC414" s="651"/>
      <c r="IZD414" s="649"/>
      <c r="IZH414" s="651"/>
      <c r="IZI414" s="651"/>
      <c r="IZJ414" s="649"/>
      <c r="IZN414" s="651"/>
      <c r="IZO414" s="651"/>
      <c r="IZP414" s="652"/>
      <c r="IZQ414" s="649"/>
      <c r="IZU414" s="651"/>
      <c r="IZV414" s="651"/>
      <c r="IZW414" s="649"/>
      <c r="JAA414" s="651"/>
      <c r="JAB414" s="651"/>
      <c r="JAC414" s="649"/>
      <c r="JAG414" s="651"/>
      <c r="JAH414" s="651"/>
      <c r="JAI414" s="649"/>
      <c r="JAM414" s="651"/>
      <c r="JAN414" s="651"/>
      <c r="JAO414" s="652"/>
      <c r="JAP414" s="649"/>
      <c r="JAT414" s="651"/>
      <c r="JAU414" s="651"/>
      <c r="JAV414" s="649"/>
      <c r="JAZ414" s="651"/>
      <c r="JBA414" s="651"/>
      <c r="JBB414" s="649"/>
      <c r="JBF414" s="651"/>
      <c r="JBG414" s="651"/>
      <c r="JBH414" s="649"/>
      <c r="JBL414" s="651"/>
      <c r="JBM414" s="651"/>
      <c r="JBN414" s="652"/>
      <c r="JBO414" s="649"/>
      <c r="JBS414" s="651"/>
      <c r="JBT414" s="651"/>
      <c r="JBU414" s="649"/>
      <c r="JBY414" s="651"/>
      <c r="JBZ414" s="651"/>
      <c r="JCA414" s="649"/>
      <c r="JCE414" s="651"/>
      <c r="JCF414" s="651"/>
      <c r="JCG414" s="649"/>
      <c r="JCK414" s="651"/>
      <c r="JCL414" s="651"/>
      <c r="JCM414" s="652"/>
      <c r="JCN414" s="649"/>
      <c r="JCR414" s="651"/>
      <c r="JCS414" s="651"/>
      <c r="JCT414" s="649"/>
      <c r="JCX414" s="651"/>
      <c r="JCY414" s="651"/>
      <c r="JCZ414" s="649"/>
      <c r="JDD414" s="651"/>
      <c r="JDE414" s="651"/>
      <c r="JDF414" s="649"/>
      <c r="JDJ414" s="651"/>
      <c r="JDK414" s="651"/>
      <c r="JDL414" s="652"/>
      <c r="JDM414" s="649"/>
      <c r="JDQ414" s="651"/>
      <c r="JDR414" s="651"/>
      <c r="JDS414" s="649"/>
      <c r="JDW414" s="651"/>
      <c r="JDX414" s="651"/>
      <c r="JDY414" s="649"/>
      <c r="JEC414" s="651"/>
      <c r="JED414" s="651"/>
      <c r="JEE414" s="649"/>
      <c r="JEI414" s="651"/>
      <c r="JEJ414" s="651"/>
      <c r="JEK414" s="652"/>
      <c r="JEL414" s="649"/>
      <c r="JEP414" s="651"/>
      <c r="JEQ414" s="651"/>
      <c r="JER414" s="649"/>
      <c r="JEV414" s="651"/>
      <c r="JEW414" s="651"/>
      <c r="JEX414" s="649"/>
      <c r="JFB414" s="651"/>
      <c r="JFC414" s="651"/>
      <c r="JFD414" s="649"/>
      <c r="JFH414" s="651"/>
      <c r="JFI414" s="651"/>
      <c r="JFJ414" s="652"/>
      <c r="JFK414" s="649"/>
      <c r="JFO414" s="651"/>
      <c r="JFP414" s="651"/>
      <c r="JFQ414" s="649"/>
      <c r="JFU414" s="651"/>
      <c r="JFV414" s="651"/>
      <c r="JFW414" s="649"/>
      <c r="JGA414" s="651"/>
      <c r="JGB414" s="651"/>
      <c r="JGC414" s="649"/>
      <c r="JGG414" s="651"/>
      <c r="JGH414" s="651"/>
      <c r="JGI414" s="652"/>
      <c r="JGJ414" s="649"/>
      <c r="JGN414" s="651"/>
      <c r="JGO414" s="651"/>
      <c r="JGP414" s="649"/>
      <c r="JGT414" s="651"/>
      <c r="JGU414" s="651"/>
      <c r="JGV414" s="649"/>
      <c r="JGZ414" s="651"/>
      <c r="JHA414" s="651"/>
      <c r="JHB414" s="649"/>
      <c r="JHF414" s="651"/>
      <c r="JHG414" s="651"/>
      <c r="JHH414" s="652"/>
      <c r="JHI414" s="649"/>
      <c r="JHM414" s="651"/>
      <c r="JHN414" s="651"/>
      <c r="JHO414" s="649"/>
      <c r="JHS414" s="651"/>
      <c r="JHT414" s="651"/>
      <c r="JHU414" s="649"/>
      <c r="JHY414" s="651"/>
      <c r="JHZ414" s="651"/>
      <c r="JIA414" s="649"/>
      <c r="JIE414" s="651"/>
      <c r="JIF414" s="651"/>
      <c r="JIG414" s="652"/>
      <c r="JIH414" s="649"/>
      <c r="JIL414" s="651"/>
      <c r="JIM414" s="651"/>
      <c r="JIN414" s="649"/>
      <c r="JIR414" s="651"/>
      <c r="JIS414" s="651"/>
      <c r="JIT414" s="649"/>
      <c r="JIX414" s="651"/>
      <c r="JIY414" s="651"/>
      <c r="JIZ414" s="649"/>
      <c r="JJD414" s="651"/>
      <c r="JJE414" s="651"/>
      <c r="JJF414" s="652"/>
      <c r="JJG414" s="649"/>
      <c r="JJK414" s="651"/>
      <c r="JJL414" s="651"/>
      <c r="JJM414" s="649"/>
      <c r="JJQ414" s="651"/>
      <c r="JJR414" s="651"/>
      <c r="JJS414" s="649"/>
      <c r="JJW414" s="651"/>
      <c r="JJX414" s="651"/>
      <c r="JJY414" s="649"/>
      <c r="JKC414" s="651"/>
      <c r="JKD414" s="651"/>
      <c r="JKE414" s="652"/>
      <c r="JKF414" s="649"/>
      <c r="JKJ414" s="651"/>
      <c r="JKK414" s="651"/>
      <c r="JKL414" s="649"/>
      <c r="JKP414" s="651"/>
      <c r="JKQ414" s="651"/>
      <c r="JKR414" s="649"/>
      <c r="JKV414" s="651"/>
      <c r="JKW414" s="651"/>
      <c r="JKX414" s="649"/>
      <c r="JLB414" s="651"/>
      <c r="JLC414" s="651"/>
      <c r="JLD414" s="652"/>
      <c r="JLE414" s="649"/>
      <c r="JLI414" s="651"/>
      <c r="JLJ414" s="651"/>
      <c r="JLK414" s="649"/>
      <c r="JLO414" s="651"/>
      <c r="JLP414" s="651"/>
      <c r="JLQ414" s="649"/>
      <c r="JLU414" s="651"/>
      <c r="JLV414" s="651"/>
      <c r="JLW414" s="649"/>
      <c r="JMA414" s="651"/>
      <c r="JMB414" s="651"/>
      <c r="JMC414" s="652"/>
      <c r="JMD414" s="649"/>
      <c r="JMH414" s="651"/>
      <c r="JMI414" s="651"/>
      <c r="JMJ414" s="649"/>
      <c r="JMN414" s="651"/>
      <c r="JMO414" s="651"/>
      <c r="JMP414" s="649"/>
      <c r="JMT414" s="651"/>
      <c r="JMU414" s="651"/>
      <c r="JMV414" s="649"/>
      <c r="JMZ414" s="651"/>
      <c r="JNA414" s="651"/>
      <c r="JNB414" s="652"/>
      <c r="JNC414" s="649"/>
      <c r="JNG414" s="651"/>
      <c r="JNH414" s="651"/>
      <c r="JNI414" s="649"/>
      <c r="JNM414" s="651"/>
      <c r="JNN414" s="651"/>
      <c r="JNO414" s="649"/>
      <c r="JNS414" s="651"/>
      <c r="JNT414" s="651"/>
      <c r="JNU414" s="649"/>
      <c r="JNY414" s="651"/>
      <c r="JNZ414" s="651"/>
      <c r="JOA414" s="652"/>
      <c r="JOB414" s="649"/>
      <c r="JOF414" s="651"/>
      <c r="JOG414" s="651"/>
      <c r="JOH414" s="649"/>
      <c r="JOL414" s="651"/>
      <c r="JOM414" s="651"/>
      <c r="JON414" s="649"/>
      <c r="JOR414" s="651"/>
      <c r="JOS414" s="651"/>
      <c r="JOT414" s="649"/>
      <c r="JOX414" s="651"/>
      <c r="JOY414" s="651"/>
      <c r="JOZ414" s="652"/>
      <c r="JPA414" s="649"/>
      <c r="JPE414" s="651"/>
      <c r="JPF414" s="651"/>
      <c r="JPG414" s="649"/>
      <c r="JPK414" s="651"/>
      <c r="JPL414" s="651"/>
      <c r="JPM414" s="649"/>
      <c r="JPQ414" s="651"/>
      <c r="JPR414" s="651"/>
      <c r="JPS414" s="649"/>
      <c r="JPW414" s="651"/>
      <c r="JPX414" s="651"/>
      <c r="JPY414" s="652"/>
      <c r="JPZ414" s="649"/>
      <c r="JQD414" s="651"/>
      <c r="JQE414" s="651"/>
      <c r="JQF414" s="649"/>
      <c r="JQJ414" s="651"/>
      <c r="JQK414" s="651"/>
      <c r="JQL414" s="649"/>
      <c r="JQP414" s="651"/>
      <c r="JQQ414" s="651"/>
      <c r="JQR414" s="649"/>
      <c r="JQV414" s="651"/>
      <c r="JQW414" s="651"/>
      <c r="JQX414" s="652"/>
      <c r="JQY414" s="649"/>
      <c r="JRC414" s="651"/>
      <c r="JRD414" s="651"/>
      <c r="JRE414" s="649"/>
      <c r="JRI414" s="651"/>
      <c r="JRJ414" s="651"/>
      <c r="JRK414" s="649"/>
      <c r="JRO414" s="651"/>
      <c r="JRP414" s="651"/>
      <c r="JRQ414" s="649"/>
      <c r="JRU414" s="651"/>
      <c r="JRV414" s="651"/>
      <c r="JRW414" s="652"/>
      <c r="JRX414" s="649"/>
      <c r="JSB414" s="651"/>
      <c r="JSC414" s="651"/>
      <c r="JSD414" s="649"/>
      <c r="JSH414" s="651"/>
      <c r="JSI414" s="651"/>
      <c r="JSJ414" s="649"/>
      <c r="JSN414" s="651"/>
      <c r="JSO414" s="651"/>
      <c r="JSP414" s="649"/>
      <c r="JST414" s="651"/>
      <c r="JSU414" s="651"/>
      <c r="JSV414" s="652"/>
      <c r="JSW414" s="649"/>
      <c r="JTA414" s="651"/>
      <c r="JTB414" s="651"/>
      <c r="JTC414" s="649"/>
      <c r="JTG414" s="651"/>
      <c r="JTH414" s="651"/>
      <c r="JTI414" s="649"/>
      <c r="JTM414" s="651"/>
      <c r="JTN414" s="651"/>
      <c r="JTO414" s="649"/>
      <c r="JTS414" s="651"/>
      <c r="JTT414" s="651"/>
      <c r="JTU414" s="652"/>
      <c r="JTV414" s="649"/>
      <c r="JTZ414" s="651"/>
      <c r="JUA414" s="651"/>
      <c r="JUB414" s="649"/>
      <c r="JUF414" s="651"/>
      <c r="JUG414" s="651"/>
      <c r="JUH414" s="649"/>
      <c r="JUL414" s="651"/>
      <c r="JUM414" s="651"/>
      <c r="JUN414" s="649"/>
      <c r="JUR414" s="651"/>
      <c r="JUS414" s="651"/>
      <c r="JUT414" s="652"/>
      <c r="JUU414" s="649"/>
      <c r="JUY414" s="651"/>
      <c r="JUZ414" s="651"/>
      <c r="JVA414" s="649"/>
      <c r="JVE414" s="651"/>
      <c r="JVF414" s="651"/>
      <c r="JVG414" s="649"/>
      <c r="JVK414" s="651"/>
      <c r="JVL414" s="651"/>
      <c r="JVM414" s="649"/>
      <c r="JVQ414" s="651"/>
      <c r="JVR414" s="651"/>
      <c r="JVS414" s="652"/>
      <c r="JVT414" s="649"/>
      <c r="JVX414" s="651"/>
      <c r="JVY414" s="651"/>
      <c r="JVZ414" s="649"/>
      <c r="JWD414" s="651"/>
      <c r="JWE414" s="651"/>
      <c r="JWF414" s="649"/>
      <c r="JWJ414" s="651"/>
      <c r="JWK414" s="651"/>
      <c r="JWL414" s="649"/>
      <c r="JWP414" s="651"/>
      <c r="JWQ414" s="651"/>
      <c r="JWR414" s="652"/>
      <c r="JWS414" s="649"/>
      <c r="JWW414" s="651"/>
      <c r="JWX414" s="651"/>
      <c r="JWY414" s="649"/>
      <c r="JXC414" s="651"/>
      <c r="JXD414" s="651"/>
      <c r="JXE414" s="649"/>
      <c r="JXI414" s="651"/>
      <c r="JXJ414" s="651"/>
      <c r="JXK414" s="649"/>
      <c r="JXO414" s="651"/>
      <c r="JXP414" s="651"/>
      <c r="JXQ414" s="652"/>
      <c r="JXR414" s="649"/>
      <c r="JXV414" s="651"/>
      <c r="JXW414" s="651"/>
      <c r="JXX414" s="649"/>
      <c r="JYB414" s="651"/>
      <c r="JYC414" s="651"/>
      <c r="JYD414" s="649"/>
      <c r="JYH414" s="651"/>
      <c r="JYI414" s="651"/>
      <c r="JYJ414" s="649"/>
      <c r="JYN414" s="651"/>
      <c r="JYO414" s="651"/>
      <c r="JYP414" s="652"/>
      <c r="JYQ414" s="649"/>
      <c r="JYU414" s="651"/>
      <c r="JYV414" s="651"/>
      <c r="JYW414" s="649"/>
      <c r="JZA414" s="651"/>
      <c r="JZB414" s="651"/>
      <c r="JZC414" s="649"/>
      <c r="JZG414" s="651"/>
      <c r="JZH414" s="651"/>
      <c r="JZI414" s="649"/>
      <c r="JZM414" s="651"/>
      <c r="JZN414" s="651"/>
      <c r="JZO414" s="652"/>
      <c r="JZP414" s="649"/>
      <c r="JZT414" s="651"/>
      <c r="JZU414" s="651"/>
      <c r="JZV414" s="649"/>
      <c r="JZZ414" s="651"/>
      <c r="KAA414" s="651"/>
      <c r="KAB414" s="649"/>
      <c r="KAF414" s="651"/>
      <c r="KAG414" s="651"/>
      <c r="KAH414" s="649"/>
      <c r="KAL414" s="651"/>
      <c r="KAM414" s="651"/>
      <c r="KAN414" s="652"/>
      <c r="KAO414" s="649"/>
      <c r="KAS414" s="651"/>
      <c r="KAT414" s="651"/>
      <c r="KAU414" s="649"/>
      <c r="KAY414" s="651"/>
      <c r="KAZ414" s="651"/>
      <c r="KBA414" s="649"/>
      <c r="KBE414" s="651"/>
      <c r="KBF414" s="651"/>
      <c r="KBG414" s="649"/>
      <c r="KBK414" s="651"/>
      <c r="KBL414" s="651"/>
      <c r="KBM414" s="652"/>
      <c r="KBN414" s="649"/>
      <c r="KBR414" s="651"/>
      <c r="KBS414" s="651"/>
      <c r="KBT414" s="649"/>
      <c r="KBX414" s="651"/>
      <c r="KBY414" s="651"/>
      <c r="KBZ414" s="649"/>
      <c r="KCD414" s="651"/>
      <c r="KCE414" s="651"/>
      <c r="KCF414" s="649"/>
      <c r="KCJ414" s="651"/>
      <c r="KCK414" s="651"/>
      <c r="KCL414" s="652"/>
      <c r="KCM414" s="649"/>
      <c r="KCQ414" s="651"/>
      <c r="KCR414" s="651"/>
      <c r="KCS414" s="649"/>
      <c r="KCW414" s="651"/>
      <c r="KCX414" s="651"/>
      <c r="KCY414" s="649"/>
      <c r="KDC414" s="651"/>
      <c r="KDD414" s="651"/>
      <c r="KDE414" s="649"/>
      <c r="KDI414" s="651"/>
      <c r="KDJ414" s="651"/>
      <c r="KDK414" s="652"/>
      <c r="KDL414" s="649"/>
      <c r="KDP414" s="651"/>
      <c r="KDQ414" s="651"/>
      <c r="KDR414" s="649"/>
      <c r="KDV414" s="651"/>
      <c r="KDW414" s="651"/>
      <c r="KDX414" s="649"/>
      <c r="KEB414" s="651"/>
      <c r="KEC414" s="651"/>
      <c r="KED414" s="649"/>
      <c r="KEH414" s="651"/>
      <c r="KEI414" s="651"/>
      <c r="KEJ414" s="652"/>
      <c r="KEK414" s="649"/>
      <c r="KEO414" s="651"/>
      <c r="KEP414" s="651"/>
      <c r="KEQ414" s="649"/>
      <c r="KEU414" s="651"/>
      <c r="KEV414" s="651"/>
      <c r="KEW414" s="649"/>
      <c r="KFA414" s="651"/>
      <c r="KFB414" s="651"/>
      <c r="KFC414" s="649"/>
      <c r="KFG414" s="651"/>
      <c r="KFH414" s="651"/>
      <c r="KFI414" s="652"/>
      <c r="KFJ414" s="649"/>
      <c r="KFN414" s="651"/>
      <c r="KFO414" s="651"/>
      <c r="KFP414" s="649"/>
      <c r="KFT414" s="651"/>
      <c r="KFU414" s="651"/>
      <c r="KFV414" s="649"/>
      <c r="KFZ414" s="651"/>
      <c r="KGA414" s="651"/>
      <c r="KGB414" s="649"/>
      <c r="KGF414" s="651"/>
      <c r="KGG414" s="651"/>
      <c r="KGH414" s="652"/>
      <c r="KGI414" s="649"/>
      <c r="KGM414" s="651"/>
      <c r="KGN414" s="651"/>
      <c r="KGO414" s="649"/>
      <c r="KGS414" s="651"/>
      <c r="KGT414" s="651"/>
      <c r="KGU414" s="649"/>
      <c r="KGY414" s="651"/>
      <c r="KGZ414" s="651"/>
      <c r="KHA414" s="649"/>
      <c r="KHE414" s="651"/>
      <c r="KHF414" s="651"/>
      <c r="KHG414" s="652"/>
      <c r="KHH414" s="649"/>
      <c r="KHL414" s="651"/>
      <c r="KHM414" s="651"/>
      <c r="KHN414" s="649"/>
      <c r="KHR414" s="651"/>
      <c r="KHS414" s="651"/>
      <c r="KHT414" s="649"/>
      <c r="KHX414" s="651"/>
      <c r="KHY414" s="651"/>
      <c r="KHZ414" s="649"/>
      <c r="KID414" s="651"/>
      <c r="KIE414" s="651"/>
      <c r="KIF414" s="652"/>
      <c r="KIG414" s="649"/>
      <c r="KIK414" s="651"/>
      <c r="KIL414" s="651"/>
      <c r="KIM414" s="649"/>
      <c r="KIQ414" s="651"/>
      <c r="KIR414" s="651"/>
      <c r="KIS414" s="649"/>
      <c r="KIW414" s="651"/>
      <c r="KIX414" s="651"/>
      <c r="KIY414" s="649"/>
      <c r="KJC414" s="651"/>
      <c r="KJD414" s="651"/>
      <c r="KJE414" s="652"/>
      <c r="KJF414" s="649"/>
      <c r="KJJ414" s="651"/>
      <c r="KJK414" s="651"/>
      <c r="KJL414" s="649"/>
      <c r="KJP414" s="651"/>
      <c r="KJQ414" s="651"/>
      <c r="KJR414" s="649"/>
      <c r="KJV414" s="651"/>
      <c r="KJW414" s="651"/>
      <c r="KJX414" s="649"/>
      <c r="KKB414" s="651"/>
      <c r="KKC414" s="651"/>
      <c r="KKD414" s="652"/>
      <c r="KKE414" s="649"/>
      <c r="KKI414" s="651"/>
      <c r="KKJ414" s="651"/>
      <c r="KKK414" s="649"/>
      <c r="KKO414" s="651"/>
      <c r="KKP414" s="651"/>
      <c r="KKQ414" s="649"/>
      <c r="KKU414" s="651"/>
      <c r="KKV414" s="651"/>
      <c r="KKW414" s="649"/>
      <c r="KLA414" s="651"/>
      <c r="KLB414" s="651"/>
      <c r="KLC414" s="652"/>
      <c r="KLD414" s="649"/>
      <c r="KLH414" s="651"/>
      <c r="KLI414" s="651"/>
      <c r="KLJ414" s="649"/>
      <c r="KLN414" s="651"/>
      <c r="KLO414" s="651"/>
      <c r="KLP414" s="649"/>
      <c r="KLT414" s="651"/>
      <c r="KLU414" s="651"/>
      <c r="KLV414" s="649"/>
      <c r="KLZ414" s="651"/>
      <c r="KMA414" s="651"/>
      <c r="KMB414" s="652"/>
      <c r="KMC414" s="649"/>
      <c r="KMG414" s="651"/>
      <c r="KMH414" s="651"/>
      <c r="KMI414" s="649"/>
      <c r="KMM414" s="651"/>
      <c r="KMN414" s="651"/>
      <c r="KMO414" s="649"/>
      <c r="KMS414" s="651"/>
      <c r="KMT414" s="651"/>
      <c r="KMU414" s="649"/>
      <c r="KMY414" s="651"/>
      <c r="KMZ414" s="651"/>
      <c r="KNA414" s="652"/>
      <c r="KNB414" s="649"/>
      <c r="KNF414" s="651"/>
      <c r="KNG414" s="651"/>
      <c r="KNH414" s="649"/>
      <c r="KNL414" s="651"/>
      <c r="KNM414" s="651"/>
      <c r="KNN414" s="649"/>
      <c r="KNR414" s="651"/>
      <c r="KNS414" s="651"/>
      <c r="KNT414" s="649"/>
      <c r="KNX414" s="651"/>
      <c r="KNY414" s="651"/>
      <c r="KNZ414" s="652"/>
      <c r="KOA414" s="649"/>
      <c r="KOE414" s="651"/>
      <c r="KOF414" s="651"/>
      <c r="KOG414" s="649"/>
      <c r="KOK414" s="651"/>
      <c r="KOL414" s="651"/>
      <c r="KOM414" s="649"/>
      <c r="KOQ414" s="651"/>
      <c r="KOR414" s="651"/>
      <c r="KOS414" s="649"/>
      <c r="KOW414" s="651"/>
      <c r="KOX414" s="651"/>
      <c r="KOY414" s="652"/>
      <c r="KOZ414" s="649"/>
      <c r="KPD414" s="651"/>
      <c r="KPE414" s="651"/>
      <c r="KPF414" s="649"/>
      <c r="KPJ414" s="651"/>
      <c r="KPK414" s="651"/>
      <c r="KPL414" s="649"/>
      <c r="KPP414" s="651"/>
      <c r="KPQ414" s="651"/>
      <c r="KPR414" s="649"/>
      <c r="KPV414" s="651"/>
      <c r="KPW414" s="651"/>
      <c r="KPX414" s="652"/>
      <c r="KPY414" s="649"/>
      <c r="KQC414" s="651"/>
      <c r="KQD414" s="651"/>
      <c r="KQE414" s="649"/>
      <c r="KQI414" s="651"/>
      <c r="KQJ414" s="651"/>
      <c r="KQK414" s="649"/>
      <c r="KQO414" s="651"/>
      <c r="KQP414" s="651"/>
      <c r="KQQ414" s="649"/>
      <c r="KQU414" s="651"/>
      <c r="KQV414" s="651"/>
      <c r="KQW414" s="652"/>
      <c r="KQX414" s="649"/>
      <c r="KRB414" s="651"/>
      <c r="KRC414" s="651"/>
      <c r="KRD414" s="649"/>
      <c r="KRH414" s="651"/>
      <c r="KRI414" s="651"/>
      <c r="KRJ414" s="649"/>
      <c r="KRN414" s="651"/>
      <c r="KRO414" s="651"/>
      <c r="KRP414" s="649"/>
      <c r="KRT414" s="651"/>
      <c r="KRU414" s="651"/>
      <c r="KRV414" s="652"/>
      <c r="KRW414" s="649"/>
      <c r="KSA414" s="651"/>
      <c r="KSB414" s="651"/>
      <c r="KSC414" s="649"/>
      <c r="KSG414" s="651"/>
      <c r="KSH414" s="651"/>
      <c r="KSI414" s="649"/>
      <c r="KSM414" s="651"/>
      <c r="KSN414" s="651"/>
      <c r="KSO414" s="649"/>
      <c r="KSS414" s="651"/>
      <c r="KST414" s="651"/>
      <c r="KSU414" s="652"/>
      <c r="KSV414" s="649"/>
      <c r="KSZ414" s="651"/>
      <c r="KTA414" s="651"/>
      <c r="KTB414" s="649"/>
      <c r="KTF414" s="651"/>
      <c r="KTG414" s="651"/>
      <c r="KTH414" s="649"/>
      <c r="KTL414" s="651"/>
      <c r="KTM414" s="651"/>
      <c r="KTN414" s="649"/>
      <c r="KTR414" s="651"/>
      <c r="KTS414" s="651"/>
      <c r="KTT414" s="652"/>
      <c r="KTU414" s="649"/>
      <c r="KTY414" s="651"/>
      <c r="KTZ414" s="651"/>
      <c r="KUA414" s="649"/>
      <c r="KUE414" s="651"/>
      <c r="KUF414" s="651"/>
      <c r="KUG414" s="649"/>
      <c r="KUK414" s="651"/>
      <c r="KUL414" s="651"/>
      <c r="KUM414" s="649"/>
      <c r="KUQ414" s="651"/>
      <c r="KUR414" s="651"/>
      <c r="KUS414" s="652"/>
      <c r="KUT414" s="649"/>
      <c r="KUX414" s="651"/>
      <c r="KUY414" s="651"/>
      <c r="KUZ414" s="649"/>
      <c r="KVD414" s="651"/>
      <c r="KVE414" s="651"/>
      <c r="KVF414" s="649"/>
      <c r="KVJ414" s="651"/>
      <c r="KVK414" s="651"/>
      <c r="KVL414" s="649"/>
      <c r="KVP414" s="651"/>
      <c r="KVQ414" s="651"/>
      <c r="KVR414" s="652"/>
      <c r="KVS414" s="649"/>
      <c r="KVW414" s="651"/>
      <c r="KVX414" s="651"/>
      <c r="KVY414" s="649"/>
      <c r="KWC414" s="651"/>
      <c r="KWD414" s="651"/>
      <c r="KWE414" s="649"/>
      <c r="KWI414" s="651"/>
      <c r="KWJ414" s="651"/>
      <c r="KWK414" s="649"/>
      <c r="KWO414" s="651"/>
      <c r="KWP414" s="651"/>
      <c r="KWQ414" s="652"/>
      <c r="KWR414" s="649"/>
      <c r="KWV414" s="651"/>
      <c r="KWW414" s="651"/>
      <c r="KWX414" s="649"/>
      <c r="KXB414" s="651"/>
      <c r="KXC414" s="651"/>
      <c r="KXD414" s="649"/>
      <c r="KXH414" s="651"/>
      <c r="KXI414" s="651"/>
      <c r="KXJ414" s="649"/>
      <c r="KXN414" s="651"/>
      <c r="KXO414" s="651"/>
      <c r="KXP414" s="652"/>
      <c r="KXQ414" s="649"/>
      <c r="KXU414" s="651"/>
      <c r="KXV414" s="651"/>
      <c r="KXW414" s="649"/>
      <c r="KYA414" s="651"/>
      <c r="KYB414" s="651"/>
      <c r="KYC414" s="649"/>
      <c r="KYG414" s="651"/>
      <c r="KYH414" s="651"/>
      <c r="KYI414" s="649"/>
      <c r="KYM414" s="651"/>
      <c r="KYN414" s="651"/>
      <c r="KYO414" s="652"/>
      <c r="KYP414" s="649"/>
      <c r="KYT414" s="651"/>
      <c r="KYU414" s="651"/>
      <c r="KYV414" s="649"/>
      <c r="KYZ414" s="651"/>
      <c r="KZA414" s="651"/>
      <c r="KZB414" s="649"/>
      <c r="KZF414" s="651"/>
      <c r="KZG414" s="651"/>
      <c r="KZH414" s="649"/>
      <c r="KZL414" s="651"/>
      <c r="KZM414" s="651"/>
      <c r="KZN414" s="652"/>
      <c r="KZO414" s="649"/>
      <c r="KZS414" s="651"/>
      <c r="KZT414" s="651"/>
      <c r="KZU414" s="649"/>
      <c r="KZY414" s="651"/>
      <c r="KZZ414" s="651"/>
      <c r="LAA414" s="649"/>
      <c r="LAE414" s="651"/>
      <c r="LAF414" s="651"/>
      <c r="LAG414" s="649"/>
      <c r="LAK414" s="651"/>
      <c r="LAL414" s="651"/>
      <c r="LAM414" s="652"/>
      <c r="LAN414" s="649"/>
      <c r="LAR414" s="651"/>
      <c r="LAS414" s="651"/>
      <c r="LAT414" s="649"/>
      <c r="LAX414" s="651"/>
      <c r="LAY414" s="651"/>
      <c r="LAZ414" s="649"/>
      <c r="LBD414" s="651"/>
      <c r="LBE414" s="651"/>
      <c r="LBF414" s="649"/>
      <c r="LBJ414" s="651"/>
      <c r="LBK414" s="651"/>
      <c r="LBL414" s="652"/>
      <c r="LBM414" s="649"/>
      <c r="LBQ414" s="651"/>
      <c r="LBR414" s="651"/>
      <c r="LBS414" s="649"/>
      <c r="LBW414" s="651"/>
      <c r="LBX414" s="651"/>
      <c r="LBY414" s="649"/>
      <c r="LCC414" s="651"/>
      <c r="LCD414" s="651"/>
      <c r="LCE414" s="649"/>
      <c r="LCI414" s="651"/>
      <c r="LCJ414" s="651"/>
      <c r="LCK414" s="652"/>
      <c r="LCL414" s="649"/>
      <c r="LCP414" s="651"/>
      <c r="LCQ414" s="651"/>
      <c r="LCR414" s="649"/>
      <c r="LCV414" s="651"/>
      <c r="LCW414" s="651"/>
      <c r="LCX414" s="649"/>
      <c r="LDB414" s="651"/>
      <c r="LDC414" s="651"/>
      <c r="LDD414" s="649"/>
      <c r="LDH414" s="651"/>
      <c r="LDI414" s="651"/>
      <c r="LDJ414" s="652"/>
      <c r="LDK414" s="649"/>
      <c r="LDO414" s="651"/>
      <c r="LDP414" s="651"/>
      <c r="LDQ414" s="649"/>
      <c r="LDU414" s="651"/>
      <c r="LDV414" s="651"/>
      <c r="LDW414" s="649"/>
      <c r="LEA414" s="651"/>
      <c r="LEB414" s="651"/>
      <c r="LEC414" s="649"/>
      <c r="LEG414" s="651"/>
      <c r="LEH414" s="651"/>
      <c r="LEI414" s="652"/>
      <c r="LEJ414" s="649"/>
      <c r="LEN414" s="651"/>
      <c r="LEO414" s="651"/>
      <c r="LEP414" s="649"/>
      <c r="LET414" s="651"/>
      <c r="LEU414" s="651"/>
      <c r="LEV414" s="649"/>
      <c r="LEZ414" s="651"/>
      <c r="LFA414" s="651"/>
      <c r="LFB414" s="649"/>
      <c r="LFF414" s="651"/>
      <c r="LFG414" s="651"/>
      <c r="LFH414" s="652"/>
      <c r="LFI414" s="649"/>
      <c r="LFM414" s="651"/>
      <c r="LFN414" s="651"/>
      <c r="LFO414" s="649"/>
      <c r="LFS414" s="651"/>
      <c r="LFT414" s="651"/>
      <c r="LFU414" s="649"/>
      <c r="LFY414" s="651"/>
      <c r="LFZ414" s="651"/>
      <c r="LGA414" s="649"/>
      <c r="LGE414" s="651"/>
      <c r="LGF414" s="651"/>
      <c r="LGG414" s="652"/>
      <c r="LGH414" s="649"/>
      <c r="LGL414" s="651"/>
      <c r="LGM414" s="651"/>
      <c r="LGN414" s="649"/>
      <c r="LGR414" s="651"/>
      <c r="LGS414" s="651"/>
      <c r="LGT414" s="649"/>
      <c r="LGX414" s="651"/>
      <c r="LGY414" s="651"/>
      <c r="LGZ414" s="649"/>
      <c r="LHD414" s="651"/>
      <c r="LHE414" s="651"/>
      <c r="LHF414" s="652"/>
      <c r="LHG414" s="649"/>
      <c r="LHK414" s="651"/>
      <c r="LHL414" s="651"/>
      <c r="LHM414" s="649"/>
      <c r="LHQ414" s="651"/>
      <c r="LHR414" s="651"/>
      <c r="LHS414" s="649"/>
      <c r="LHW414" s="651"/>
      <c r="LHX414" s="651"/>
      <c r="LHY414" s="649"/>
      <c r="LIC414" s="651"/>
      <c r="LID414" s="651"/>
      <c r="LIE414" s="652"/>
      <c r="LIF414" s="649"/>
      <c r="LIJ414" s="651"/>
      <c r="LIK414" s="651"/>
      <c r="LIL414" s="649"/>
      <c r="LIP414" s="651"/>
      <c r="LIQ414" s="651"/>
      <c r="LIR414" s="649"/>
      <c r="LIV414" s="651"/>
      <c r="LIW414" s="651"/>
      <c r="LIX414" s="649"/>
      <c r="LJB414" s="651"/>
      <c r="LJC414" s="651"/>
      <c r="LJD414" s="652"/>
      <c r="LJE414" s="649"/>
      <c r="LJI414" s="651"/>
      <c r="LJJ414" s="651"/>
      <c r="LJK414" s="649"/>
      <c r="LJO414" s="651"/>
      <c r="LJP414" s="651"/>
      <c r="LJQ414" s="649"/>
      <c r="LJU414" s="651"/>
      <c r="LJV414" s="651"/>
      <c r="LJW414" s="649"/>
      <c r="LKA414" s="651"/>
      <c r="LKB414" s="651"/>
      <c r="LKC414" s="652"/>
      <c r="LKD414" s="649"/>
      <c r="LKH414" s="651"/>
      <c r="LKI414" s="651"/>
      <c r="LKJ414" s="649"/>
      <c r="LKN414" s="651"/>
      <c r="LKO414" s="651"/>
      <c r="LKP414" s="649"/>
      <c r="LKT414" s="651"/>
      <c r="LKU414" s="651"/>
      <c r="LKV414" s="649"/>
      <c r="LKZ414" s="651"/>
      <c r="LLA414" s="651"/>
      <c r="LLB414" s="652"/>
      <c r="LLC414" s="649"/>
      <c r="LLG414" s="651"/>
      <c r="LLH414" s="651"/>
      <c r="LLI414" s="649"/>
      <c r="LLM414" s="651"/>
      <c r="LLN414" s="651"/>
      <c r="LLO414" s="649"/>
      <c r="LLS414" s="651"/>
      <c r="LLT414" s="651"/>
      <c r="LLU414" s="649"/>
      <c r="LLY414" s="651"/>
      <c r="LLZ414" s="651"/>
      <c r="LMA414" s="652"/>
      <c r="LMB414" s="649"/>
      <c r="LMF414" s="651"/>
      <c r="LMG414" s="651"/>
      <c r="LMH414" s="649"/>
      <c r="LML414" s="651"/>
      <c r="LMM414" s="651"/>
      <c r="LMN414" s="649"/>
      <c r="LMR414" s="651"/>
      <c r="LMS414" s="651"/>
      <c r="LMT414" s="649"/>
      <c r="LMX414" s="651"/>
      <c r="LMY414" s="651"/>
      <c r="LMZ414" s="652"/>
      <c r="LNA414" s="649"/>
      <c r="LNE414" s="651"/>
      <c r="LNF414" s="651"/>
      <c r="LNG414" s="649"/>
      <c r="LNK414" s="651"/>
      <c r="LNL414" s="651"/>
      <c r="LNM414" s="649"/>
      <c r="LNQ414" s="651"/>
      <c r="LNR414" s="651"/>
      <c r="LNS414" s="649"/>
      <c r="LNW414" s="651"/>
      <c r="LNX414" s="651"/>
      <c r="LNY414" s="652"/>
      <c r="LNZ414" s="649"/>
      <c r="LOD414" s="651"/>
      <c r="LOE414" s="651"/>
      <c r="LOF414" s="649"/>
      <c r="LOJ414" s="651"/>
      <c r="LOK414" s="651"/>
      <c r="LOL414" s="649"/>
      <c r="LOP414" s="651"/>
      <c r="LOQ414" s="651"/>
      <c r="LOR414" s="649"/>
      <c r="LOV414" s="651"/>
      <c r="LOW414" s="651"/>
      <c r="LOX414" s="652"/>
      <c r="LOY414" s="649"/>
      <c r="LPC414" s="651"/>
      <c r="LPD414" s="651"/>
      <c r="LPE414" s="649"/>
      <c r="LPI414" s="651"/>
      <c r="LPJ414" s="651"/>
      <c r="LPK414" s="649"/>
      <c r="LPO414" s="651"/>
      <c r="LPP414" s="651"/>
      <c r="LPQ414" s="649"/>
      <c r="LPU414" s="651"/>
      <c r="LPV414" s="651"/>
      <c r="LPW414" s="652"/>
      <c r="LPX414" s="649"/>
      <c r="LQB414" s="651"/>
      <c r="LQC414" s="651"/>
      <c r="LQD414" s="649"/>
      <c r="LQH414" s="651"/>
      <c r="LQI414" s="651"/>
      <c r="LQJ414" s="649"/>
      <c r="LQN414" s="651"/>
      <c r="LQO414" s="651"/>
      <c r="LQP414" s="649"/>
      <c r="LQT414" s="651"/>
      <c r="LQU414" s="651"/>
      <c r="LQV414" s="652"/>
      <c r="LQW414" s="649"/>
      <c r="LRA414" s="651"/>
      <c r="LRB414" s="651"/>
      <c r="LRC414" s="649"/>
      <c r="LRG414" s="651"/>
      <c r="LRH414" s="651"/>
      <c r="LRI414" s="649"/>
      <c r="LRM414" s="651"/>
      <c r="LRN414" s="651"/>
      <c r="LRO414" s="649"/>
      <c r="LRS414" s="651"/>
      <c r="LRT414" s="651"/>
      <c r="LRU414" s="652"/>
      <c r="LRV414" s="649"/>
      <c r="LRZ414" s="651"/>
      <c r="LSA414" s="651"/>
      <c r="LSB414" s="649"/>
      <c r="LSF414" s="651"/>
      <c r="LSG414" s="651"/>
      <c r="LSH414" s="649"/>
      <c r="LSL414" s="651"/>
      <c r="LSM414" s="651"/>
      <c r="LSN414" s="649"/>
      <c r="LSR414" s="651"/>
      <c r="LSS414" s="651"/>
      <c r="LST414" s="652"/>
      <c r="LSU414" s="649"/>
      <c r="LSY414" s="651"/>
      <c r="LSZ414" s="651"/>
      <c r="LTA414" s="649"/>
      <c r="LTE414" s="651"/>
      <c r="LTF414" s="651"/>
      <c r="LTG414" s="649"/>
      <c r="LTK414" s="651"/>
      <c r="LTL414" s="651"/>
      <c r="LTM414" s="649"/>
      <c r="LTQ414" s="651"/>
      <c r="LTR414" s="651"/>
      <c r="LTS414" s="652"/>
      <c r="LTT414" s="649"/>
      <c r="LTX414" s="651"/>
      <c r="LTY414" s="651"/>
      <c r="LTZ414" s="649"/>
      <c r="LUD414" s="651"/>
      <c r="LUE414" s="651"/>
      <c r="LUF414" s="649"/>
      <c r="LUJ414" s="651"/>
      <c r="LUK414" s="651"/>
      <c r="LUL414" s="649"/>
      <c r="LUP414" s="651"/>
      <c r="LUQ414" s="651"/>
      <c r="LUR414" s="652"/>
      <c r="LUS414" s="649"/>
      <c r="LUW414" s="651"/>
      <c r="LUX414" s="651"/>
      <c r="LUY414" s="649"/>
      <c r="LVC414" s="651"/>
      <c r="LVD414" s="651"/>
      <c r="LVE414" s="649"/>
      <c r="LVI414" s="651"/>
      <c r="LVJ414" s="651"/>
      <c r="LVK414" s="649"/>
      <c r="LVO414" s="651"/>
      <c r="LVP414" s="651"/>
      <c r="LVQ414" s="652"/>
      <c r="LVR414" s="649"/>
      <c r="LVV414" s="651"/>
      <c r="LVW414" s="651"/>
      <c r="LVX414" s="649"/>
      <c r="LWB414" s="651"/>
      <c r="LWC414" s="651"/>
      <c r="LWD414" s="649"/>
      <c r="LWH414" s="651"/>
      <c r="LWI414" s="651"/>
      <c r="LWJ414" s="649"/>
      <c r="LWN414" s="651"/>
      <c r="LWO414" s="651"/>
      <c r="LWP414" s="652"/>
      <c r="LWQ414" s="649"/>
      <c r="LWU414" s="651"/>
      <c r="LWV414" s="651"/>
      <c r="LWW414" s="649"/>
      <c r="LXA414" s="651"/>
      <c r="LXB414" s="651"/>
      <c r="LXC414" s="649"/>
      <c r="LXG414" s="651"/>
      <c r="LXH414" s="651"/>
      <c r="LXI414" s="649"/>
      <c r="LXM414" s="651"/>
      <c r="LXN414" s="651"/>
      <c r="LXO414" s="652"/>
      <c r="LXP414" s="649"/>
      <c r="LXT414" s="651"/>
      <c r="LXU414" s="651"/>
      <c r="LXV414" s="649"/>
      <c r="LXZ414" s="651"/>
      <c r="LYA414" s="651"/>
      <c r="LYB414" s="649"/>
      <c r="LYF414" s="651"/>
      <c r="LYG414" s="651"/>
      <c r="LYH414" s="649"/>
      <c r="LYL414" s="651"/>
      <c r="LYM414" s="651"/>
      <c r="LYN414" s="652"/>
      <c r="LYO414" s="649"/>
      <c r="LYS414" s="651"/>
      <c r="LYT414" s="651"/>
      <c r="LYU414" s="649"/>
      <c r="LYY414" s="651"/>
      <c r="LYZ414" s="651"/>
      <c r="LZA414" s="649"/>
      <c r="LZE414" s="651"/>
      <c r="LZF414" s="651"/>
      <c r="LZG414" s="649"/>
      <c r="LZK414" s="651"/>
      <c r="LZL414" s="651"/>
      <c r="LZM414" s="652"/>
      <c r="LZN414" s="649"/>
      <c r="LZR414" s="651"/>
      <c r="LZS414" s="651"/>
      <c r="LZT414" s="649"/>
      <c r="LZX414" s="651"/>
      <c r="LZY414" s="651"/>
      <c r="LZZ414" s="649"/>
      <c r="MAD414" s="651"/>
      <c r="MAE414" s="651"/>
      <c r="MAF414" s="649"/>
      <c r="MAJ414" s="651"/>
      <c r="MAK414" s="651"/>
      <c r="MAL414" s="652"/>
      <c r="MAM414" s="649"/>
      <c r="MAQ414" s="651"/>
      <c r="MAR414" s="651"/>
      <c r="MAS414" s="649"/>
      <c r="MAW414" s="651"/>
      <c r="MAX414" s="651"/>
      <c r="MAY414" s="649"/>
      <c r="MBC414" s="651"/>
      <c r="MBD414" s="651"/>
      <c r="MBE414" s="649"/>
      <c r="MBI414" s="651"/>
      <c r="MBJ414" s="651"/>
      <c r="MBK414" s="652"/>
      <c r="MBL414" s="649"/>
      <c r="MBP414" s="651"/>
      <c r="MBQ414" s="651"/>
      <c r="MBR414" s="649"/>
      <c r="MBV414" s="651"/>
      <c r="MBW414" s="651"/>
      <c r="MBX414" s="649"/>
      <c r="MCB414" s="651"/>
      <c r="MCC414" s="651"/>
      <c r="MCD414" s="649"/>
      <c r="MCH414" s="651"/>
      <c r="MCI414" s="651"/>
      <c r="MCJ414" s="652"/>
      <c r="MCK414" s="649"/>
      <c r="MCO414" s="651"/>
      <c r="MCP414" s="651"/>
      <c r="MCQ414" s="649"/>
      <c r="MCU414" s="651"/>
      <c r="MCV414" s="651"/>
      <c r="MCW414" s="649"/>
      <c r="MDA414" s="651"/>
      <c r="MDB414" s="651"/>
      <c r="MDC414" s="649"/>
      <c r="MDG414" s="651"/>
      <c r="MDH414" s="651"/>
      <c r="MDI414" s="652"/>
      <c r="MDJ414" s="649"/>
      <c r="MDN414" s="651"/>
      <c r="MDO414" s="651"/>
      <c r="MDP414" s="649"/>
      <c r="MDT414" s="651"/>
      <c r="MDU414" s="651"/>
      <c r="MDV414" s="649"/>
      <c r="MDZ414" s="651"/>
      <c r="MEA414" s="651"/>
      <c r="MEB414" s="649"/>
      <c r="MEF414" s="651"/>
      <c r="MEG414" s="651"/>
      <c r="MEH414" s="652"/>
      <c r="MEI414" s="649"/>
      <c r="MEM414" s="651"/>
      <c r="MEN414" s="651"/>
      <c r="MEO414" s="649"/>
      <c r="MES414" s="651"/>
      <c r="MET414" s="651"/>
      <c r="MEU414" s="649"/>
      <c r="MEY414" s="651"/>
      <c r="MEZ414" s="651"/>
      <c r="MFA414" s="649"/>
      <c r="MFE414" s="651"/>
      <c r="MFF414" s="651"/>
      <c r="MFG414" s="652"/>
      <c r="MFH414" s="649"/>
      <c r="MFL414" s="651"/>
      <c r="MFM414" s="651"/>
      <c r="MFN414" s="649"/>
      <c r="MFR414" s="651"/>
      <c r="MFS414" s="651"/>
      <c r="MFT414" s="649"/>
      <c r="MFX414" s="651"/>
      <c r="MFY414" s="651"/>
      <c r="MFZ414" s="649"/>
      <c r="MGD414" s="651"/>
      <c r="MGE414" s="651"/>
      <c r="MGF414" s="652"/>
      <c r="MGG414" s="649"/>
      <c r="MGK414" s="651"/>
      <c r="MGL414" s="651"/>
      <c r="MGM414" s="649"/>
      <c r="MGQ414" s="651"/>
      <c r="MGR414" s="651"/>
      <c r="MGS414" s="649"/>
      <c r="MGW414" s="651"/>
      <c r="MGX414" s="651"/>
      <c r="MGY414" s="649"/>
      <c r="MHC414" s="651"/>
      <c r="MHD414" s="651"/>
      <c r="MHE414" s="652"/>
      <c r="MHF414" s="649"/>
      <c r="MHJ414" s="651"/>
      <c r="MHK414" s="651"/>
      <c r="MHL414" s="649"/>
      <c r="MHP414" s="651"/>
      <c r="MHQ414" s="651"/>
      <c r="MHR414" s="649"/>
      <c r="MHV414" s="651"/>
      <c r="MHW414" s="651"/>
      <c r="MHX414" s="649"/>
      <c r="MIB414" s="651"/>
      <c r="MIC414" s="651"/>
      <c r="MID414" s="652"/>
      <c r="MIE414" s="649"/>
      <c r="MII414" s="651"/>
      <c r="MIJ414" s="651"/>
      <c r="MIK414" s="649"/>
      <c r="MIO414" s="651"/>
      <c r="MIP414" s="651"/>
      <c r="MIQ414" s="649"/>
      <c r="MIU414" s="651"/>
      <c r="MIV414" s="651"/>
      <c r="MIW414" s="649"/>
      <c r="MJA414" s="651"/>
      <c r="MJB414" s="651"/>
      <c r="MJC414" s="652"/>
      <c r="MJD414" s="649"/>
      <c r="MJH414" s="651"/>
      <c r="MJI414" s="651"/>
      <c r="MJJ414" s="649"/>
      <c r="MJN414" s="651"/>
      <c r="MJO414" s="651"/>
      <c r="MJP414" s="649"/>
      <c r="MJT414" s="651"/>
      <c r="MJU414" s="651"/>
      <c r="MJV414" s="649"/>
      <c r="MJZ414" s="651"/>
      <c r="MKA414" s="651"/>
      <c r="MKB414" s="652"/>
      <c r="MKC414" s="649"/>
      <c r="MKG414" s="651"/>
      <c r="MKH414" s="651"/>
      <c r="MKI414" s="649"/>
      <c r="MKM414" s="651"/>
      <c r="MKN414" s="651"/>
      <c r="MKO414" s="649"/>
      <c r="MKS414" s="651"/>
      <c r="MKT414" s="651"/>
      <c r="MKU414" s="649"/>
      <c r="MKY414" s="651"/>
      <c r="MKZ414" s="651"/>
      <c r="MLA414" s="652"/>
      <c r="MLB414" s="649"/>
      <c r="MLF414" s="651"/>
      <c r="MLG414" s="651"/>
      <c r="MLH414" s="649"/>
      <c r="MLL414" s="651"/>
      <c r="MLM414" s="651"/>
      <c r="MLN414" s="649"/>
      <c r="MLR414" s="651"/>
      <c r="MLS414" s="651"/>
      <c r="MLT414" s="649"/>
      <c r="MLX414" s="651"/>
      <c r="MLY414" s="651"/>
      <c r="MLZ414" s="652"/>
      <c r="MMA414" s="649"/>
      <c r="MME414" s="651"/>
      <c r="MMF414" s="651"/>
      <c r="MMG414" s="649"/>
      <c r="MMK414" s="651"/>
      <c r="MML414" s="651"/>
      <c r="MMM414" s="649"/>
      <c r="MMQ414" s="651"/>
      <c r="MMR414" s="651"/>
      <c r="MMS414" s="649"/>
      <c r="MMW414" s="651"/>
      <c r="MMX414" s="651"/>
      <c r="MMY414" s="652"/>
      <c r="MMZ414" s="649"/>
      <c r="MND414" s="651"/>
      <c r="MNE414" s="651"/>
      <c r="MNF414" s="649"/>
      <c r="MNJ414" s="651"/>
      <c r="MNK414" s="651"/>
      <c r="MNL414" s="649"/>
      <c r="MNP414" s="651"/>
      <c r="MNQ414" s="651"/>
      <c r="MNR414" s="649"/>
      <c r="MNV414" s="651"/>
      <c r="MNW414" s="651"/>
      <c r="MNX414" s="652"/>
      <c r="MNY414" s="649"/>
      <c r="MOC414" s="651"/>
      <c r="MOD414" s="651"/>
      <c r="MOE414" s="649"/>
      <c r="MOI414" s="651"/>
      <c r="MOJ414" s="651"/>
      <c r="MOK414" s="649"/>
      <c r="MOO414" s="651"/>
      <c r="MOP414" s="651"/>
      <c r="MOQ414" s="649"/>
      <c r="MOU414" s="651"/>
      <c r="MOV414" s="651"/>
      <c r="MOW414" s="652"/>
      <c r="MOX414" s="649"/>
      <c r="MPB414" s="651"/>
      <c r="MPC414" s="651"/>
      <c r="MPD414" s="649"/>
      <c r="MPH414" s="651"/>
      <c r="MPI414" s="651"/>
      <c r="MPJ414" s="649"/>
      <c r="MPN414" s="651"/>
      <c r="MPO414" s="651"/>
      <c r="MPP414" s="649"/>
      <c r="MPT414" s="651"/>
      <c r="MPU414" s="651"/>
      <c r="MPV414" s="652"/>
      <c r="MPW414" s="649"/>
      <c r="MQA414" s="651"/>
      <c r="MQB414" s="651"/>
      <c r="MQC414" s="649"/>
      <c r="MQG414" s="651"/>
      <c r="MQH414" s="651"/>
      <c r="MQI414" s="649"/>
      <c r="MQM414" s="651"/>
      <c r="MQN414" s="651"/>
      <c r="MQO414" s="649"/>
      <c r="MQS414" s="651"/>
      <c r="MQT414" s="651"/>
      <c r="MQU414" s="652"/>
      <c r="MQV414" s="649"/>
      <c r="MQZ414" s="651"/>
      <c r="MRA414" s="651"/>
      <c r="MRB414" s="649"/>
      <c r="MRF414" s="651"/>
      <c r="MRG414" s="651"/>
      <c r="MRH414" s="649"/>
      <c r="MRL414" s="651"/>
      <c r="MRM414" s="651"/>
      <c r="MRN414" s="649"/>
      <c r="MRR414" s="651"/>
      <c r="MRS414" s="651"/>
      <c r="MRT414" s="652"/>
      <c r="MRU414" s="649"/>
      <c r="MRY414" s="651"/>
      <c r="MRZ414" s="651"/>
      <c r="MSA414" s="649"/>
      <c r="MSE414" s="651"/>
      <c r="MSF414" s="651"/>
      <c r="MSG414" s="649"/>
      <c r="MSK414" s="651"/>
      <c r="MSL414" s="651"/>
      <c r="MSM414" s="649"/>
      <c r="MSQ414" s="651"/>
      <c r="MSR414" s="651"/>
      <c r="MSS414" s="652"/>
      <c r="MST414" s="649"/>
      <c r="MSX414" s="651"/>
      <c r="MSY414" s="651"/>
      <c r="MSZ414" s="649"/>
      <c r="MTD414" s="651"/>
      <c r="MTE414" s="651"/>
      <c r="MTF414" s="649"/>
      <c r="MTJ414" s="651"/>
      <c r="MTK414" s="651"/>
      <c r="MTL414" s="649"/>
      <c r="MTP414" s="651"/>
      <c r="MTQ414" s="651"/>
      <c r="MTR414" s="652"/>
      <c r="MTS414" s="649"/>
      <c r="MTW414" s="651"/>
      <c r="MTX414" s="651"/>
      <c r="MTY414" s="649"/>
      <c r="MUC414" s="651"/>
      <c r="MUD414" s="651"/>
      <c r="MUE414" s="649"/>
      <c r="MUI414" s="651"/>
      <c r="MUJ414" s="651"/>
      <c r="MUK414" s="649"/>
      <c r="MUO414" s="651"/>
      <c r="MUP414" s="651"/>
      <c r="MUQ414" s="652"/>
      <c r="MUR414" s="649"/>
      <c r="MUV414" s="651"/>
      <c r="MUW414" s="651"/>
      <c r="MUX414" s="649"/>
      <c r="MVB414" s="651"/>
      <c r="MVC414" s="651"/>
      <c r="MVD414" s="649"/>
      <c r="MVH414" s="651"/>
      <c r="MVI414" s="651"/>
      <c r="MVJ414" s="649"/>
      <c r="MVN414" s="651"/>
      <c r="MVO414" s="651"/>
      <c r="MVP414" s="652"/>
      <c r="MVQ414" s="649"/>
      <c r="MVU414" s="651"/>
      <c r="MVV414" s="651"/>
      <c r="MVW414" s="649"/>
      <c r="MWA414" s="651"/>
      <c r="MWB414" s="651"/>
      <c r="MWC414" s="649"/>
      <c r="MWG414" s="651"/>
      <c r="MWH414" s="651"/>
      <c r="MWI414" s="649"/>
      <c r="MWM414" s="651"/>
      <c r="MWN414" s="651"/>
      <c r="MWO414" s="652"/>
      <c r="MWP414" s="649"/>
      <c r="MWT414" s="651"/>
      <c r="MWU414" s="651"/>
      <c r="MWV414" s="649"/>
      <c r="MWZ414" s="651"/>
      <c r="MXA414" s="651"/>
      <c r="MXB414" s="649"/>
      <c r="MXF414" s="651"/>
      <c r="MXG414" s="651"/>
      <c r="MXH414" s="649"/>
      <c r="MXL414" s="651"/>
      <c r="MXM414" s="651"/>
      <c r="MXN414" s="652"/>
      <c r="MXO414" s="649"/>
      <c r="MXS414" s="651"/>
      <c r="MXT414" s="651"/>
      <c r="MXU414" s="649"/>
      <c r="MXY414" s="651"/>
      <c r="MXZ414" s="651"/>
      <c r="MYA414" s="649"/>
      <c r="MYE414" s="651"/>
      <c r="MYF414" s="651"/>
      <c r="MYG414" s="649"/>
      <c r="MYK414" s="651"/>
      <c r="MYL414" s="651"/>
      <c r="MYM414" s="652"/>
      <c r="MYN414" s="649"/>
      <c r="MYR414" s="651"/>
      <c r="MYS414" s="651"/>
      <c r="MYT414" s="649"/>
      <c r="MYX414" s="651"/>
      <c r="MYY414" s="651"/>
      <c r="MYZ414" s="649"/>
      <c r="MZD414" s="651"/>
      <c r="MZE414" s="651"/>
      <c r="MZF414" s="649"/>
      <c r="MZJ414" s="651"/>
      <c r="MZK414" s="651"/>
      <c r="MZL414" s="652"/>
      <c r="MZM414" s="649"/>
      <c r="MZQ414" s="651"/>
      <c r="MZR414" s="651"/>
      <c r="MZS414" s="649"/>
      <c r="MZW414" s="651"/>
      <c r="MZX414" s="651"/>
      <c r="MZY414" s="649"/>
      <c r="NAC414" s="651"/>
      <c r="NAD414" s="651"/>
      <c r="NAE414" s="649"/>
      <c r="NAI414" s="651"/>
      <c r="NAJ414" s="651"/>
      <c r="NAK414" s="652"/>
      <c r="NAL414" s="649"/>
      <c r="NAP414" s="651"/>
      <c r="NAQ414" s="651"/>
      <c r="NAR414" s="649"/>
      <c r="NAV414" s="651"/>
      <c r="NAW414" s="651"/>
      <c r="NAX414" s="649"/>
      <c r="NBB414" s="651"/>
      <c r="NBC414" s="651"/>
      <c r="NBD414" s="649"/>
      <c r="NBH414" s="651"/>
      <c r="NBI414" s="651"/>
      <c r="NBJ414" s="652"/>
      <c r="NBK414" s="649"/>
      <c r="NBO414" s="651"/>
      <c r="NBP414" s="651"/>
      <c r="NBQ414" s="649"/>
      <c r="NBU414" s="651"/>
      <c r="NBV414" s="651"/>
      <c r="NBW414" s="649"/>
      <c r="NCA414" s="651"/>
      <c r="NCB414" s="651"/>
      <c r="NCC414" s="649"/>
      <c r="NCG414" s="651"/>
      <c r="NCH414" s="651"/>
      <c r="NCI414" s="652"/>
      <c r="NCJ414" s="649"/>
      <c r="NCN414" s="651"/>
      <c r="NCO414" s="651"/>
      <c r="NCP414" s="649"/>
      <c r="NCT414" s="651"/>
      <c r="NCU414" s="651"/>
      <c r="NCV414" s="649"/>
      <c r="NCZ414" s="651"/>
      <c r="NDA414" s="651"/>
      <c r="NDB414" s="649"/>
      <c r="NDF414" s="651"/>
      <c r="NDG414" s="651"/>
      <c r="NDH414" s="652"/>
      <c r="NDI414" s="649"/>
      <c r="NDM414" s="651"/>
      <c r="NDN414" s="651"/>
      <c r="NDO414" s="649"/>
      <c r="NDS414" s="651"/>
      <c r="NDT414" s="651"/>
      <c r="NDU414" s="649"/>
      <c r="NDY414" s="651"/>
      <c r="NDZ414" s="651"/>
      <c r="NEA414" s="649"/>
      <c r="NEE414" s="651"/>
      <c r="NEF414" s="651"/>
      <c r="NEG414" s="652"/>
      <c r="NEH414" s="649"/>
      <c r="NEL414" s="651"/>
      <c r="NEM414" s="651"/>
      <c r="NEN414" s="649"/>
      <c r="NER414" s="651"/>
      <c r="NES414" s="651"/>
      <c r="NET414" s="649"/>
      <c r="NEX414" s="651"/>
      <c r="NEY414" s="651"/>
      <c r="NEZ414" s="649"/>
      <c r="NFD414" s="651"/>
      <c r="NFE414" s="651"/>
      <c r="NFF414" s="652"/>
      <c r="NFG414" s="649"/>
      <c r="NFK414" s="651"/>
      <c r="NFL414" s="651"/>
      <c r="NFM414" s="649"/>
      <c r="NFQ414" s="651"/>
      <c r="NFR414" s="651"/>
      <c r="NFS414" s="649"/>
      <c r="NFW414" s="651"/>
      <c r="NFX414" s="651"/>
      <c r="NFY414" s="649"/>
      <c r="NGC414" s="651"/>
      <c r="NGD414" s="651"/>
      <c r="NGE414" s="652"/>
      <c r="NGF414" s="649"/>
      <c r="NGJ414" s="651"/>
      <c r="NGK414" s="651"/>
      <c r="NGL414" s="649"/>
      <c r="NGP414" s="651"/>
      <c r="NGQ414" s="651"/>
      <c r="NGR414" s="649"/>
      <c r="NGV414" s="651"/>
      <c r="NGW414" s="651"/>
      <c r="NGX414" s="649"/>
      <c r="NHB414" s="651"/>
      <c r="NHC414" s="651"/>
      <c r="NHD414" s="652"/>
      <c r="NHE414" s="649"/>
      <c r="NHI414" s="651"/>
      <c r="NHJ414" s="651"/>
      <c r="NHK414" s="649"/>
      <c r="NHO414" s="651"/>
      <c r="NHP414" s="651"/>
      <c r="NHQ414" s="649"/>
      <c r="NHU414" s="651"/>
      <c r="NHV414" s="651"/>
      <c r="NHW414" s="649"/>
      <c r="NIA414" s="651"/>
      <c r="NIB414" s="651"/>
      <c r="NIC414" s="652"/>
      <c r="NID414" s="649"/>
      <c r="NIH414" s="651"/>
      <c r="NII414" s="651"/>
      <c r="NIJ414" s="649"/>
      <c r="NIN414" s="651"/>
      <c r="NIO414" s="651"/>
      <c r="NIP414" s="649"/>
      <c r="NIT414" s="651"/>
      <c r="NIU414" s="651"/>
      <c r="NIV414" s="649"/>
      <c r="NIZ414" s="651"/>
      <c r="NJA414" s="651"/>
      <c r="NJB414" s="652"/>
      <c r="NJC414" s="649"/>
      <c r="NJG414" s="651"/>
      <c r="NJH414" s="651"/>
      <c r="NJI414" s="649"/>
      <c r="NJM414" s="651"/>
      <c r="NJN414" s="651"/>
      <c r="NJO414" s="649"/>
      <c r="NJS414" s="651"/>
      <c r="NJT414" s="651"/>
      <c r="NJU414" s="649"/>
      <c r="NJY414" s="651"/>
      <c r="NJZ414" s="651"/>
      <c r="NKA414" s="652"/>
      <c r="NKB414" s="649"/>
      <c r="NKF414" s="651"/>
      <c r="NKG414" s="651"/>
      <c r="NKH414" s="649"/>
      <c r="NKL414" s="651"/>
      <c r="NKM414" s="651"/>
      <c r="NKN414" s="649"/>
      <c r="NKR414" s="651"/>
      <c r="NKS414" s="651"/>
      <c r="NKT414" s="649"/>
      <c r="NKX414" s="651"/>
      <c r="NKY414" s="651"/>
      <c r="NKZ414" s="652"/>
      <c r="NLA414" s="649"/>
      <c r="NLE414" s="651"/>
      <c r="NLF414" s="651"/>
      <c r="NLG414" s="649"/>
      <c r="NLK414" s="651"/>
      <c r="NLL414" s="651"/>
      <c r="NLM414" s="649"/>
      <c r="NLQ414" s="651"/>
      <c r="NLR414" s="651"/>
      <c r="NLS414" s="649"/>
      <c r="NLW414" s="651"/>
      <c r="NLX414" s="651"/>
      <c r="NLY414" s="652"/>
      <c r="NLZ414" s="649"/>
      <c r="NMD414" s="651"/>
      <c r="NME414" s="651"/>
      <c r="NMF414" s="649"/>
      <c r="NMJ414" s="651"/>
      <c r="NMK414" s="651"/>
      <c r="NML414" s="649"/>
      <c r="NMP414" s="651"/>
      <c r="NMQ414" s="651"/>
      <c r="NMR414" s="649"/>
      <c r="NMV414" s="651"/>
      <c r="NMW414" s="651"/>
      <c r="NMX414" s="652"/>
      <c r="NMY414" s="649"/>
      <c r="NNC414" s="651"/>
      <c r="NND414" s="651"/>
      <c r="NNE414" s="649"/>
      <c r="NNI414" s="651"/>
      <c r="NNJ414" s="651"/>
      <c r="NNK414" s="649"/>
      <c r="NNO414" s="651"/>
      <c r="NNP414" s="651"/>
      <c r="NNQ414" s="649"/>
      <c r="NNU414" s="651"/>
      <c r="NNV414" s="651"/>
      <c r="NNW414" s="652"/>
      <c r="NNX414" s="649"/>
      <c r="NOB414" s="651"/>
      <c r="NOC414" s="651"/>
      <c r="NOD414" s="649"/>
      <c r="NOH414" s="651"/>
      <c r="NOI414" s="651"/>
      <c r="NOJ414" s="649"/>
      <c r="NON414" s="651"/>
      <c r="NOO414" s="651"/>
      <c r="NOP414" s="649"/>
      <c r="NOT414" s="651"/>
      <c r="NOU414" s="651"/>
      <c r="NOV414" s="652"/>
      <c r="NOW414" s="649"/>
      <c r="NPA414" s="651"/>
      <c r="NPB414" s="651"/>
      <c r="NPC414" s="649"/>
      <c r="NPG414" s="651"/>
      <c r="NPH414" s="651"/>
      <c r="NPI414" s="649"/>
      <c r="NPM414" s="651"/>
      <c r="NPN414" s="651"/>
      <c r="NPO414" s="649"/>
      <c r="NPS414" s="651"/>
      <c r="NPT414" s="651"/>
      <c r="NPU414" s="652"/>
      <c r="NPV414" s="649"/>
      <c r="NPZ414" s="651"/>
      <c r="NQA414" s="651"/>
      <c r="NQB414" s="649"/>
      <c r="NQF414" s="651"/>
      <c r="NQG414" s="651"/>
      <c r="NQH414" s="649"/>
      <c r="NQL414" s="651"/>
      <c r="NQM414" s="651"/>
      <c r="NQN414" s="649"/>
      <c r="NQR414" s="651"/>
      <c r="NQS414" s="651"/>
      <c r="NQT414" s="652"/>
      <c r="NQU414" s="649"/>
      <c r="NQY414" s="651"/>
      <c r="NQZ414" s="651"/>
      <c r="NRA414" s="649"/>
      <c r="NRE414" s="651"/>
      <c r="NRF414" s="651"/>
      <c r="NRG414" s="649"/>
      <c r="NRK414" s="651"/>
      <c r="NRL414" s="651"/>
      <c r="NRM414" s="649"/>
      <c r="NRQ414" s="651"/>
      <c r="NRR414" s="651"/>
      <c r="NRS414" s="652"/>
      <c r="NRT414" s="649"/>
      <c r="NRX414" s="651"/>
      <c r="NRY414" s="651"/>
      <c r="NRZ414" s="649"/>
      <c r="NSD414" s="651"/>
      <c r="NSE414" s="651"/>
      <c r="NSF414" s="649"/>
      <c r="NSJ414" s="651"/>
      <c r="NSK414" s="651"/>
      <c r="NSL414" s="649"/>
      <c r="NSP414" s="651"/>
      <c r="NSQ414" s="651"/>
      <c r="NSR414" s="652"/>
      <c r="NSS414" s="649"/>
      <c r="NSW414" s="651"/>
      <c r="NSX414" s="651"/>
      <c r="NSY414" s="649"/>
      <c r="NTC414" s="651"/>
      <c r="NTD414" s="651"/>
      <c r="NTE414" s="649"/>
      <c r="NTI414" s="651"/>
      <c r="NTJ414" s="651"/>
      <c r="NTK414" s="649"/>
      <c r="NTO414" s="651"/>
      <c r="NTP414" s="651"/>
      <c r="NTQ414" s="652"/>
      <c r="NTR414" s="649"/>
      <c r="NTV414" s="651"/>
      <c r="NTW414" s="651"/>
      <c r="NTX414" s="649"/>
      <c r="NUB414" s="651"/>
      <c r="NUC414" s="651"/>
      <c r="NUD414" s="649"/>
      <c r="NUH414" s="651"/>
      <c r="NUI414" s="651"/>
      <c r="NUJ414" s="649"/>
      <c r="NUN414" s="651"/>
      <c r="NUO414" s="651"/>
      <c r="NUP414" s="652"/>
      <c r="NUQ414" s="649"/>
      <c r="NUU414" s="651"/>
      <c r="NUV414" s="651"/>
      <c r="NUW414" s="649"/>
      <c r="NVA414" s="651"/>
      <c r="NVB414" s="651"/>
      <c r="NVC414" s="649"/>
      <c r="NVG414" s="651"/>
      <c r="NVH414" s="651"/>
      <c r="NVI414" s="649"/>
      <c r="NVM414" s="651"/>
      <c r="NVN414" s="651"/>
      <c r="NVO414" s="652"/>
      <c r="NVP414" s="649"/>
      <c r="NVT414" s="651"/>
      <c r="NVU414" s="651"/>
      <c r="NVV414" s="649"/>
      <c r="NVZ414" s="651"/>
      <c r="NWA414" s="651"/>
      <c r="NWB414" s="649"/>
      <c r="NWF414" s="651"/>
      <c r="NWG414" s="651"/>
      <c r="NWH414" s="649"/>
      <c r="NWL414" s="651"/>
      <c r="NWM414" s="651"/>
      <c r="NWN414" s="652"/>
      <c r="NWO414" s="649"/>
      <c r="NWS414" s="651"/>
      <c r="NWT414" s="651"/>
      <c r="NWU414" s="649"/>
      <c r="NWY414" s="651"/>
      <c r="NWZ414" s="651"/>
      <c r="NXA414" s="649"/>
      <c r="NXE414" s="651"/>
      <c r="NXF414" s="651"/>
      <c r="NXG414" s="649"/>
      <c r="NXK414" s="651"/>
      <c r="NXL414" s="651"/>
      <c r="NXM414" s="652"/>
      <c r="NXN414" s="649"/>
      <c r="NXR414" s="651"/>
      <c r="NXS414" s="651"/>
      <c r="NXT414" s="649"/>
      <c r="NXX414" s="651"/>
      <c r="NXY414" s="651"/>
      <c r="NXZ414" s="649"/>
      <c r="NYD414" s="651"/>
      <c r="NYE414" s="651"/>
      <c r="NYF414" s="649"/>
      <c r="NYJ414" s="651"/>
      <c r="NYK414" s="651"/>
      <c r="NYL414" s="652"/>
      <c r="NYM414" s="649"/>
      <c r="NYQ414" s="651"/>
      <c r="NYR414" s="651"/>
      <c r="NYS414" s="649"/>
      <c r="NYW414" s="651"/>
      <c r="NYX414" s="651"/>
      <c r="NYY414" s="649"/>
      <c r="NZC414" s="651"/>
      <c r="NZD414" s="651"/>
      <c r="NZE414" s="649"/>
      <c r="NZI414" s="651"/>
      <c r="NZJ414" s="651"/>
      <c r="NZK414" s="652"/>
      <c r="NZL414" s="649"/>
      <c r="NZP414" s="651"/>
      <c r="NZQ414" s="651"/>
      <c r="NZR414" s="649"/>
      <c r="NZV414" s="651"/>
      <c r="NZW414" s="651"/>
      <c r="NZX414" s="649"/>
      <c r="OAB414" s="651"/>
      <c r="OAC414" s="651"/>
      <c r="OAD414" s="649"/>
      <c r="OAH414" s="651"/>
      <c r="OAI414" s="651"/>
      <c r="OAJ414" s="652"/>
      <c r="OAK414" s="649"/>
      <c r="OAO414" s="651"/>
      <c r="OAP414" s="651"/>
      <c r="OAQ414" s="649"/>
      <c r="OAU414" s="651"/>
      <c r="OAV414" s="651"/>
      <c r="OAW414" s="649"/>
      <c r="OBA414" s="651"/>
      <c r="OBB414" s="651"/>
      <c r="OBC414" s="649"/>
      <c r="OBG414" s="651"/>
      <c r="OBH414" s="651"/>
      <c r="OBI414" s="652"/>
      <c r="OBJ414" s="649"/>
      <c r="OBN414" s="651"/>
      <c r="OBO414" s="651"/>
      <c r="OBP414" s="649"/>
      <c r="OBT414" s="651"/>
      <c r="OBU414" s="651"/>
      <c r="OBV414" s="649"/>
      <c r="OBZ414" s="651"/>
      <c r="OCA414" s="651"/>
      <c r="OCB414" s="649"/>
      <c r="OCF414" s="651"/>
      <c r="OCG414" s="651"/>
      <c r="OCH414" s="652"/>
      <c r="OCI414" s="649"/>
      <c r="OCM414" s="651"/>
      <c r="OCN414" s="651"/>
      <c r="OCO414" s="649"/>
      <c r="OCS414" s="651"/>
      <c r="OCT414" s="651"/>
      <c r="OCU414" s="649"/>
      <c r="OCY414" s="651"/>
      <c r="OCZ414" s="651"/>
      <c r="ODA414" s="649"/>
      <c r="ODE414" s="651"/>
      <c r="ODF414" s="651"/>
      <c r="ODG414" s="652"/>
      <c r="ODH414" s="649"/>
      <c r="ODL414" s="651"/>
      <c r="ODM414" s="651"/>
      <c r="ODN414" s="649"/>
      <c r="ODR414" s="651"/>
      <c r="ODS414" s="651"/>
      <c r="ODT414" s="649"/>
      <c r="ODX414" s="651"/>
      <c r="ODY414" s="651"/>
      <c r="ODZ414" s="649"/>
      <c r="OED414" s="651"/>
      <c r="OEE414" s="651"/>
      <c r="OEF414" s="652"/>
      <c r="OEG414" s="649"/>
      <c r="OEK414" s="651"/>
      <c r="OEL414" s="651"/>
      <c r="OEM414" s="649"/>
      <c r="OEQ414" s="651"/>
      <c r="OER414" s="651"/>
      <c r="OES414" s="649"/>
      <c r="OEW414" s="651"/>
      <c r="OEX414" s="651"/>
      <c r="OEY414" s="649"/>
      <c r="OFC414" s="651"/>
      <c r="OFD414" s="651"/>
      <c r="OFE414" s="652"/>
      <c r="OFF414" s="649"/>
      <c r="OFJ414" s="651"/>
      <c r="OFK414" s="651"/>
      <c r="OFL414" s="649"/>
      <c r="OFP414" s="651"/>
      <c r="OFQ414" s="651"/>
      <c r="OFR414" s="649"/>
      <c r="OFV414" s="651"/>
      <c r="OFW414" s="651"/>
      <c r="OFX414" s="649"/>
      <c r="OGB414" s="651"/>
      <c r="OGC414" s="651"/>
      <c r="OGD414" s="652"/>
      <c r="OGE414" s="649"/>
      <c r="OGI414" s="651"/>
      <c r="OGJ414" s="651"/>
      <c r="OGK414" s="649"/>
      <c r="OGO414" s="651"/>
      <c r="OGP414" s="651"/>
      <c r="OGQ414" s="649"/>
      <c r="OGU414" s="651"/>
      <c r="OGV414" s="651"/>
      <c r="OGW414" s="649"/>
      <c r="OHA414" s="651"/>
      <c r="OHB414" s="651"/>
      <c r="OHC414" s="652"/>
      <c r="OHD414" s="649"/>
      <c r="OHH414" s="651"/>
      <c r="OHI414" s="651"/>
      <c r="OHJ414" s="649"/>
      <c r="OHN414" s="651"/>
      <c r="OHO414" s="651"/>
      <c r="OHP414" s="649"/>
      <c r="OHT414" s="651"/>
      <c r="OHU414" s="651"/>
      <c r="OHV414" s="649"/>
      <c r="OHZ414" s="651"/>
      <c r="OIA414" s="651"/>
      <c r="OIB414" s="652"/>
      <c r="OIC414" s="649"/>
      <c r="OIG414" s="651"/>
      <c r="OIH414" s="651"/>
      <c r="OII414" s="649"/>
      <c r="OIM414" s="651"/>
      <c r="OIN414" s="651"/>
      <c r="OIO414" s="649"/>
      <c r="OIS414" s="651"/>
      <c r="OIT414" s="651"/>
      <c r="OIU414" s="649"/>
      <c r="OIY414" s="651"/>
      <c r="OIZ414" s="651"/>
      <c r="OJA414" s="652"/>
      <c r="OJB414" s="649"/>
      <c r="OJF414" s="651"/>
      <c r="OJG414" s="651"/>
      <c r="OJH414" s="649"/>
      <c r="OJL414" s="651"/>
      <c r="OJM414" s="651"/>
      <c r="OJN414" s="649"/>
      <c r="OJR414" s="651"/>
      <c r="OJS414" s="651"/>
      <c r="OJT414" s="649"/>
      <c r="OJX414" s="651"/>
      <c r="OJY414" s="651"/>
      <c r="OJZ414" s="652"/>
      <c r="OKA414" s="649"/>
      <c r="OKE414" s="651"/>
      <c r="OKF414" s="651"/>
      <c r="OKG414" s="649"/>
      <c r="OKK414" s="651"/>
      <c r="OKL414" s="651"/>
      <c r="OKM414" s="649"/>
      <c r="OKQ414" s="651"/>
      <c r="OKR414" s="651"/>
      <c r="OKS414" s="649"/>
      <c r="OKW414" s="651"/>
      <c r="OKX414" s="651"/>
      <c r="OKY414" s="652"/>
      <c r="OKZ414" s="649"/>
      <c r="OLD414" s="651"/>
      <c r="OLE414" s="651"/>
      <c r="OLF414" s="649"/>
      <c r="OLJ414" s="651"/>
      <c r="OLK414" s="651"/>
      <c r="OLL414" s="649"/>
      <c r="OLP414" s="651"/>
      <c r="OLQ414" s="651"/>
      <c r="OLR414" s="649"/>
      <c r="OLV414" s="651"/>
      <c r="OLW414" s="651"/>
      <c r="OLX414" s="652"/>
      <c r="OLY414" s="649"/>
      <c r="OMC414" s="651"/>
      <c r="OMD414" s="651"/>
      <c r="OME414" s="649"/>
      <c r="OMI414" s="651"/>
      <c r="OMJ414" s="651"/>
      <c r="OMK414" s="649"/>
      <c r="OMO414" s="651"/>
      <c r="OMP414" s="651"/>
      <c r="OMQ414" s="649"/>
      <c r="OMU414" s="651"/>
      <c r="OMV414" s="651"/>
      <c r="OMW414" s="652"/>
      <c r="OMX414" s="649"/>
      <c r="ONB414" s="651"/>
      <c r="ONC414" s="651"/>
      <c r="OND414" s="649"/>
      <c r="ONH414" s="651"/>
      <c r="ONI414" s="651"/>
      <c r="ONJ414" s="649"/>
      <c r="ONN414" s="651"/>
      <c r="ONO414" s="651"/>
      <c r="ONP414" s="649"/>
      <c r="ONT414" s="651"/>
      <c r="ONU414" s="651"/>
      <c r="ONV414" s="652"/>
      <c r="ONW414" s="649"/>
      <c r="OOA414" s="651"/>
      <c r="OOB414" s="651"/>
      <c r="OOC414" s="649"/>
      <c r="OOG414" s="651"/>
      <c r="OOH414" s="651"/>
      <c r="OOI414" s="649"/>
      <c r="OOM414" s="651"/>
      <c r="OON414" s="651"/>
      <c r="OOO414" s="649"/>
      <c r="OOS414" s="651"/>
      <c r="OOT414" s="651"/>
      <c r="OOU414" s="652"/>
      <c r="OOV414" s="649"/>
      <c r="OOZ414" s="651"/>
      <c r="OPA414" s="651"/>
      <c r="OPB414" s="649"/>
      <c r="OPF414" s="651"/>
      <c r="OPG414" s="651"/>
      <c r="OPH414" s="649"/>
      <c r="OPL414" s="651"/>
      <c r="OPM414" s="651"/>
      <c r="OPN414" s="649"/>
      <c r="OPR414" s="651"/>
      <c r="OPS414" s="651"/>
      <c r="OPT414" s="652"/>
      <c r="OPU414" s="649"/>
      <c r="OPY414" s="651"/>
      <c r="OPZ414" s="651"/>
      <c r="OQA414" s="649"/>
      <c r="OQE414" s="651"/>
      <c r="OQF414" s="651"/>
      <c r="OQG414" s="649"/>
      <c r="OQK414" s="651"/>
      <c r="OQL414" s="651"/>
      <c r="OQM414" s="649"/>
      <c r="OQQ414" s="651"/>
      <c r="OQR414" s="651"/>
      <c r="OQS414" s="652"/>
      <c r="OQT414" s="649"/>
      <c r="OQX414" s="651"/>
      <c r="OQY414" s="651"/>
      <c r="OQZ414" s="649"/>
      <c r="ORD414" s="651"/>
      <c r="ORE414" s="651"/>
      <c r="ORF414" s="649"/>
      <c r="ORJ414" s="651"/>
      <c r="ORK414" s="651"/>
      <c r="ORL414" s="649"/>
      <c r="ORP414" s="651"/>
      <c r="ORQ414" s="651"/>
      <c r="ORR414" s="652"/>
      <c r="ORS414" s="649"/>
      <c r="ORW414" s="651"/>
      <c r="ORX414" s="651"/>
      <c r="ORY414" s="649"/>
      <c r="OSC414" s="651"/>
      <c r="OSD414" s="651"/>
      <c r="OSE414" s="649"/>
      <c r="OSI414" s="651"/>
      <c r="OSJ414" s="651"/>
      <c r="OSK414" s="649"/>
      <c r="OSO414" s="651"/>
      <c r="OSP414" s="651"/>
      <c r="OSQ414" s="652"/>
      <c r="OSR414" s="649"/>
      <c r="OSV414" s="651"/>
      <c r="OSW414" s="651"/>
      <c r="OSX414" s="649"/>
      <c r="OTB414" s="651"/>
      <c r="OTC414" s="651"/>
      <c r="OTD414" s="649"/>
      <c r="OTH414" s="651"/>
      <c r="OTI414" s="651"/>
      <c r="OTJ414" s="649"/>
      <c r="OTN414" s="651"/>
      <c r="OTO414" s="651"/>
      <c r="OTP414" s="652"/>
      <c r="OTQ414" s="649"/>
      <c r="OTU414" s="651"/>
      <c r="OTV414" s="651"/>
      <c r="OTW414" s="649"/>
      <c r="OUA414" s="651"/>
      <c r="OUB414" s="651"/>
      <c r="OUC414" s="649"/>
      <c r="OUG414" s="651"/>
      <c r="OUH414" s="651"/>
      <c r="OUI414" s="649"/>
      <c r="OUM414" s="651"/>
      <c r="OUN414" s="651"/>
      <c r="OUO414" s="652"/>
      <c r="OUP414" s="649"/>
      <c r="OUT414" s="651"/>
      <c r="OUU414" s="651"/>
      <c r="OUV414" s="649"/>
      <c r="OUZ414" s="651"/>
      <c r="OVA414" s="651"/>
      <c r="OVB414" s="649"/>
      <c r="OVF414" s="651"/>
      <c r="OVG414" s="651"/>
      <c r="OVH414" s="649"/>
      <c r="OVL414" s="651"/>
      <c r="OVM414" s="651"/>
      <c r="OVN414" s="652"/>
      <c r="OVO414" s="649"/>
      <c r="OVS414" s="651"/>
      <c r="OVT414" s="651"/>
      <c r="OVU414" s="649"/>
      <c r="OVY414" s="651"/>
      <c r="OVZ414" s="651"/>
      <c r="OWA414" s="649"/>
      <c r="OWE414" s="651"/>
      <c r="OWF414" s="651"/>
      <c r="OWG414" s="649"/>
      <c r="OWK414" s="651"/>
      <c r="OWL414" s="651"/>
      <c r="OWM414" s="652"/>
      <c r="OWN414" s="649"/>
      <c r="OWR414" s="651"/>
      <c r="OWS414" s="651"/>
      <c r="OWT414" s="649"/>
      <c r="OWX414" s="651"/>
      <c r="OWY414" s="651"/>
      <c r="OWZ414" s="649"/>
      <c r="OXD414" s="651"/>
      <c r="OXE414" s="651"/>
      <c r="OXF414" s="649"/>
      <c r="OXJ414" s="651"/>
      <c r="OXK414" s="651"/>
      <c r="OXL414" s="652"/>
      <c r="OXM414" s="649"/>
      <c r="OXQ414" s="651"/>
      <c r="OXR414" s="651"/>
      <c r="OXS414" s="649"/>
      <c r="OXW414" s="651"/>
      <c r="OXX414" s="651"/>
      <c r="OXY414" s="649"/>
      <c r="OYC414" s="651"/>
      <c r="OYD414" s="651"/>
      <c r="OYE414" s="649"/>
      <c r="OYI414" s="651"/>
      <c r="OYJ414" s="651"/>
      <c r="OYK414" s="652"/>
      <c r="OYL414" s="649"/>
      <c r="OYP414" s="651"/>
      <c r="OYQ414" s="651"/>
      <c r="OYR414" s="649"/>
      <c r="OYV414" s="651"/>
      <c r="OYW414" s="651"/>
      <c r="OYX414" s="649"/>
      <c r="OZB414" s="651"/>
      <c r="OZC414" s="651"/>
      <c r="OZD414" s="649"/>
      <c r="OZH414" s="651"/>
      <c r="OZI414" s="651"/>
      <c r="OZJ414" s="652"/>
      <c r="OZK414" s="649"/>
      <c r="OZO414" s="651"/>
      <c r="OZP414" s="651"/>
      <c r="OZQ414" s="649"/>
      <c r="OZU414" s="651"/>
      <c r="OZV414" s="651"/>
      <c r="OZW414" s="649"/>
      <c r="PAA414" s="651"/>
      <c r="PAB414" s="651"/>
      <c r="PAC414" s="649"/>
      <c r="PAG414" s="651"/>
      <c r="PAH414" s="651"/>
      <c r="PAI414" s="652"/>
      <c r="PAJ414" s="649"/>
      <c r="PAN414" s="651"/>
      <c r="PAO414" s="651"/>
      <c r="PAP414" s="649"/>
      <c r="PAT414" s="651"/>
      <c r="PAU414" s="651"/>
      <c r="PAV414" s="649"/>
      <c r="PAZ414" s="651"/>
      <c r="PBA414" s="651"/>
      <c r="PBB414" s="649"/>
      <c r="PBF414" s="651"/>
      <c r="PBG414" s="651"/>
      <c r="PBH414" s="652"/>
      <c r="PBI414" s="649"/>
      <c r="PBM414" s="651"/>
      <c r="PBN414" s="651"/>
      <c r="PBO414" s="649"/>
      <c r="PBS414" s="651"/>
      <c r="PBT414" s="651"/>
      <c r="PBU414" s="649"/>
      <c r="PBY414" s="651"/>
      <c r="PBZ414" s="651"/>
      <c r="PCA414" s="649"/>
      <c r="PCE414" s="651"/>
      <c r="PCF414" s="651"/>
      <c r="PCG414" s="652"/>
      <c r="PCH414" s="649"/>
      <c r="PCL414" s="651"/>
      <c r="PCM414" s="651"/>
      <c r="PCN414" s="649"/>
      <c r="PCR414" s="651"/>
      <c r="PCS414" s="651"/>
      <c r="PCT414" s="649"/>
      <c r="PCX414" s="651"/>
      <c r="PCY414" s="651"/>
      <c r="PCZ414" s="649"/>
      <c r="PDD414" s="651"/>
      <c r="PDE414" s="651"/>
      <c r="PDF414" s="652"/>
      <c r="PDG414" s="649"/>
      <c r="PDK414" s="651"/>
      <c r="PDL414" s="651"/>
      <c r="PDM414" s="649"/>
      <c r="PDQ414" s="651"/>
      <c r="PDR414" s="651"/>
      <c r="PDS414" s="649"/>
      <c r="PDW414" s="651"/>
      <c r="PDX414" s="651"/>
      <c r="PDY414" s="649"/>
      <c r="PEC414" s="651"/>
      <c r="PED414" s="651"/>
      <c r="PEE414" s="652"/>
      <c r="PEF414" s="649"/>
      <c r="PEJ414" s="651"/>
      <c r="PEK414" s="651"/>
      <c r="PEL414" s="649"/>
      <c r="PEP414" s="651"/>
      <c r="PEQ414" s="651"/>
      <c r="PER414" s="649"/>
      <c r="PEV414" s="651"/>
      <c r="PEW414" s="651"/>
      <c r="PEX414" s="649"/>
      <c r="PFB414" s="651"/>
      <c r="PFC414" s="651"/>
      <c r="PFD414" s="652"/>
      <c r="PFE414" s="649"/>
      <c r="PFI414" s="651"/>
      <c r="PFJ414" s="651"/>
      <c r="PFK414" s="649"/>
      <c r="PFO414" s="651"/>
      <c r="PFP414" s="651"/>
      <c r="PFQ414" s="649"/>
      <c r="PFU414" s="651"/>
      <c r="PFV414" s="651"/>
      <c r="PFW414" s="649"/>
      <c r="PGA414" s="651"/>
      <c r="PGB414" s="651"/>
      <c r="PGC414" s="652"/>
      <c r="PGD414" s="649"/>
      <c r="PGH414" s="651"/>
      <c r="PGI414" s="651"/>
      <c r="PGJ414" s="649"/>
      <c r="PGN414" s="651"/>
      <c r="PGO414" s="651"/>
      <c r="PGP414" s="649"/>
      <c r="PGT414" s="651"/>
      <c r="PGU414" s="651"/>
      <c r="PGV414" s="649"/>
      <c r="PGZ414" s="651"/>
      <c r="PHA414" s="651"/>
      <c r="PHB414" s="652"/>
      <c r="PHC414" s="649"/>
      <c r="PHG414" s="651"/>
      <c r="PHH414" s="651"/>
      <c r="PHI414" s="649"/>
      <c r="PHM414" s="651"/>
      <c r="PHN414" s="651"/>
      <c r="PHO414" s="649"/>
      <c r="PHS414" s="651"/>
      <c r="PHT414" s="651"/>
      <c r="PHU414" s="649"/>
      <c r="PHY414" s="651"/>
      <c r="PHZ414" s="651"/>
      <c r="PIA414" s="652"/>
      <c r="PIB414" s="649"/>
      <c r="PIF414" s="651"/>
      <c r="PIG414" s="651"/>
      <c r="PIH414" s="649"/>
      <c r="PIL414" s="651"/>
      <c r="PIM414" s="651"/>
      <c r="PIN414" s="649"/>
      <c r="PIR414" s="651"/>
      <c r="PIS414" s="651"/>
      <c r="PIT414" s="649"/>
      <c r="PIX414" s="651"/>
      <c r="PIY414" s="651"/>
      <c r="PIZ414" s="652"/>
      <c r="PJA414" s="649"/>
      <c r="PJE414" s="651"/>
      <c r="PJF414" s="651"/>
      <c r="PJG414" s="649"/>
      <c r="PJK414" s="651"/>
      <c r="PJL414" s="651"/>
      <c r="PJM414" s="649"/>
      <c r="PJQ414" s="651"/>
      <c r="PJR414" s="651"/>
      <c r="PJS414" s="649"/>
      <c r="PJW414" s="651"/>
      <c r="PJX414" s="651"/>
      <c r="PJY414" s="652"/>
      <c r="PJZ414" s="649"/>
      <c r="PKD414" s="651"/>
      <c r="PKE414" s="651"/>
      <c r="PKF414" s="649"/>
      <c r="PKJ414" s="651"/>
      <c r="PKK414" s="651"/>
      <c r="PKL414" s="649"/>
      <c r="PKP414" s="651"/>
      <c r="PKQ414" s="651"/>
      <c r="PKR414" s="649"/>
      <c r="PKV414" s="651"/>
      <c r="PKW414" s="651"/>
      <c r="PKX414" s="652"/>
      <c r="PKY414" s="649"/>
      <c r="PLC414" s="651"/>
      <c r="PLD414" s="651"/>
      <c r="PLE414" s="649"/>
      <c r="PLI414" s="651"/>
      <c r="PLJ414" s="651"/>
      <c r="PLK414" s="649"/>
      <c r="PLO414" s="651"/>
      <c r="PLP414" s="651"/>
      <c r="PLQ414" s="649"/>
      <c r="PLU414" s="651"/>
      <c r="PLV414" s="651"/>
      <c r="PLW414" s="652"/>
      <c r="PLX414" s="649"/>
      <c r="PMB414" s="651"/>
      <c r="PMC414" s="651"/>
      <c r="PMD414" s="649"/>
      <c r="PMH414" s="651"/>
      <c r="PMI414" s="651"/>
      <c r="PMJ414" s="649"/>
      <c r="PMN414" s="651"/>
      <c r="PMO414" s="651"/>
      <c r="PMP414" s="649"/>
      <c r="PMT414" s="651"/>
      <c r="PMU414" s="651"/>
      <c r="PMV414" s="652"/>
      <c r="PMW414" s="649"/>
      <c r="PNA414" s="651"/>
      <c r="PNB414" s="651"/>
      <c r="PNC414" s="649"/>
      <c r="PNG414" s="651"/>
      <c r="PNH414" s="651"/>
      <c r="PNI414" s="649"/>
      <c r="PNM414" s="651"/>
      <c r="PNN414" s="651"/>
      <c r="PNO414" s="649"/>
      <c r="PNS414" s="651"/>
      <c r="PNT414" s="651"/>
      <c r="PNU414" s="652"/>
      <c r="PNV414" s="649"/>
      <c r="PNZ414" s="651"/>
      <c r="POA414" s="651"/>
      <c r="POB414" s="649"/>
      <c r="POF414" s="651"/>
      <c r="POG414" s="651"/>
      <c r="POH414" s="649"/>
      <c r="POL414" s="651"/>
      <c r="POM414" s="651"/>
      <c r="PON414" s="649"/>
      <c r="POR414" s="651"/>
      <c r="POS414" s="651"/>
      <c r="POT414" s="652"/>
      <c r="POU414" s="649"/>
      <c r="POY414" s="651"/>
      <c r="POZ414" s="651"/>
      <c r="PPA414" s="649"/>
      <c r="PPE414" s="651"/>
      <c r="PPF414" s="651"/>
      <c r="PPG414" s="649"/>
      <c r="PPK414" s="651"/>
      <c r="PPL414" s="651"/>
      <c r="PPM414" s="649"/>
      <c r="PPQ414" s="651"/>
      <c r="PPR414" s="651"/>
      <c r="PPS414" s="652"/>
      <c r="PPT414" s="649"/>
      <c r="PPX414" s="651"/>
      <c r="PPY414" s="651"/>
      <c r="PPZ414" s="649"/>
      <c r="PQD414" s="651"/>
      <c r="PQE414" s="651"/>
      <c r="PQF414" s="649"/>
      <c r="PQJ414" s="651"/>
      <c r="PQK414" s="651"/>
      <c r="PQL414" s="649"/>
      <c r="PQP414" s="651"/>
      <c r="PQQ414" s="651"/>
      <c r="PQR414" s="652"/>
      <c r="PQS414" s="649"/>
      <c r="PQW414" s="651"/>
      <c r="PQX414" s="651"/>
      <c r="PQY414" s="649"/>
      <c r="PRC414" s="651"/>
      <c r="PRD414" s="651"/>
      <c r="PRE414" s="649"/>
      <c r="PRI414" s="651"/>
      <c r="PRJ414" s="651"/>
      <c r="PRK414" s="649"/>
      <c r="PRO414" s="651"/>
      <c r="PRP414" s="651"/>
      <c r="PRQ414" s="652"/>
      <c r="PRR414" s="649"/>
      <c r="PRV414" s="651"/>
      <c r="PRW414" s="651"/>
      <c r="PRX414" s="649"/>
      <c r="PSB414" s="651"/>
      <c r="PSC414" s="651"/>
      <c r="PSD414" s="649"/>
      <c r="PSH414" s="651"/>
      <c r="PSI414" s="651"/>
      <c r="PSJ414" s="649"/>
      <c r="PSN414" s="651"/>
      <c r="PSO414" s="651"/>
      <c r="PSP414" s="652"/>
      <c r="PSQ414" s="649"/>
      <c r="PSU414" s="651"/>
      <c r="PSV414" s="651"/>
      <c r="PSW414" s="649"/>
      <c r="PTA414" s="651"/>
      <c r="PTB414" s="651"/>
      <c r="PTC414" s="649"/>
      <c r="PTG414" s="651"/>
      <c r="PTH414" s="651"/>
      <c r="PTI414" s="649"/>
      <c r="PTM414" s="651"/>
      <c r="PTN414" s="651"/>
      <c r="PTO414" s="652"/>
      <c r="PTP414" s="649"/>
      <c r="PTT414" s="651"/>
      <c r="PTU414" s="651"/>
      <c r="PTV414" s="649"/>
      <c r="PTZ414" s="651"/>
      <c r="PUA414" s="651"/>
      <c r="PUB414" s="649"/>
      <c r="PUF414" s="651"/>
      <c r="PUG414" s="651"/>
      <c r="PUH414" s="649"/>
      <c r="PUL414" s="651"/>
      <c r="PUM414" s="651"/>
      <c r="PUN414" s="652"/>
      <c r="PUO414" s="649"/>
      <c r="PUS414" s="651"/>
      <c r="PUT414" s="651"/>
      <c r="PUU414" s="649"/>
      <c r="PUY414" s="651"/>
      <c r="PUZ414" s="651"/>
      <c r="PVA414" s="649"/>
      <c r="PVE414" s="651"/>
      <c r="PVF414" s="651"/>
      <c r="PVG414" s="649"/>
      <c r="PVK414" s="651"/>
      <c r="PVL414" s="651"/>
      <c r="PVM414" s="652"/>
      <c r="PVN414" s="649"/>
      <c r="PVR414" s="651"/>
      <c r="PVS414" s="651"/>
      <c r="PVT414" s="649"/>
      <c r="PVX414" s="651"/>
      <c r="PVY414" s="651"/>
      <c r="PVZ414" s="649"/>
      <c r="PWD414" s="651"/>
      <c r="PWE414" s="651"/>
      <c r="PWF414" s="649"/>
      <c r="PWJ414" s="651"/>
      <c r="PWK414" s="651"/>
      <c r="PWL414" s="652"/>
      <c r="PWM414" s="649"/>
      <c r="PWQ414" s="651"/>
      <c r="PWR414" s="651"/>
      <c r="PWS414" s="649"/>
      <c r="PWW414" s="651"/>
      <c r="PWX414" s="651"/>
      <c r="PWY414" s="649"/>
      <c r="PXC414" s="651"/>
      <c r="PXD414" s="651"/>
      <c r="PXE414" s="649"/>
      <c r="PXI414" s="651"/>
      <c r="PXJ414" s="651"/>
      <c r="PXK414" s="652"/>
      <c r="PXL414" s="649"/>
      <c r="PXP414" s="651"/>
      <c r="PXQ414" s="651"/>
      <c r="PXR414" s="649"/>
      <c r="PXV414" s="651"/>
      <c r="PXW414" s="651"/>
      <c r="PXX414" s="649"/>
      <c r="PYB414" s="651"/>
      <c r="PYC414" s="651"/>
      <c r="PYD414" s="649"/>
      <c r="PYH414" s="651"/>
      <c r="PYI414" s="651"/>
      <c r="PYJ414" s="652"/>
      <c r="PYK414" s="649"/>
      <c r="PYO414" s="651"/>
      <c r="PYP414" s="651"/>
      <c r="PYQ414" s="649"/>
      <c r="PYU414" s="651"/>
      <c r="PYV414" s="651"/>
      <c r="PYW414" s="649"/>
      <c r="PZA414" s="651"/>
      <c r="PZB414" s="651"/>
      <c r="PZC414" s="649"/>
      <c r="PZG414" s="651"/>
      <c r="PZH414" s="651"/>
      <c r="PZI414" s="652"/>
      <c r="PZJ414" s="649"/>
      <c r="PZN414" s="651"/>
      <c r="PZO414" s="651"/>
      <c r="PZP414" s="649"/>
      <c r="PZT414" s="651"/>
      <c r="PZU414" s="651"/>
      <c r="PZV414" s="649"/>
      <c r="PZZ414" s="651"/>
      <c r="QAA414" s="651"/>
      <c r="QAB414" s="649"/>
      <c r="QAF414" s="651"/>
      <c r="QAG414" s="651"/>
      <c r="QAH414" s="652"/>
      <c r="QAI414" s="649"/>
      <c r="QAM414" s="651"/>
      <c r="QAN414" s="651"/>
      <c r="QAO414" s="649"/>
      <c r="QAS414" s="651"/>
      <c r="QAT414" s="651"/>
      <c r="QAU414" s="649"/>
      <c r="QAY414" s="651"/>
      <c r="QAZ414" s="651"/>
      <c r="QBA414" s="649"/>
      <c r="QBE414" s="651"/>
      <c r="QBF414" s="651"/>
      <c r="QBG414" s="652"/>
      <c r="QBH414" s="649"/>
      <c r="QBL414" s="651"/>
      <c r="QBM414" s="651"/>
      <c r="QBN414" s="649"/>
      <c r="QBR414" s="651"/>
      <c r="QBS414" s="651"/>
      <c r="QBT414" s="649"/>
      <c r="QBX414" s="651"/>
      <c r="QBY414" s="651"/>
      <c r="QBZ414" s="649"/>
      <c r="QCD414" s="651"/>
      <c r="QCE414" s="651"/>
      <c r="QCF414" s="652"/>
      <c r="QCG414" s="649"/>
      <c r="QCK414" s="651"/>
      <c r="QCL414" s="651"/>
      <c r="QCM414" s="649"/>
      <c r="QCQ414" s="651"/>
      <c r="QCR414" s="651"/>
      <c r="QCS414" s="649"/>
      <c r="QCW414" s="651"/>
      <c r="QCX414" s="651"/>
      <c r="QCY414" s="649"/>
      <c r="QDC414" s="651"/>
      <c r="QDD414" s="651"/>
      <c r="QDE414" s="652"/>
      <c r="QDF414" s="649"/>
      <c r="QDJ414" s="651"/>
      <c r="QDK414" s="651"/>
      <c r="QDL414" s="649"/>
      <c r="QDP414" s="651"/>
      <c r="QDQ414" s="651"/>
      <c r="QDR414" s="649"/>
      <c r="QDV414" s="651"/>
      <c r="QDW414" s="651"/>
      <c r="QDX414" s="649"/>
      <c r="QEB414" s="651"/>
      <c r="QEC414" s="651"/>
      <c r="QED414" s="652"/>
      <c r="QEE414" s="649"/>
      <c r="QEI414" s="651"/>
      <c r="QEJ414" s="651"/>
      <c r="QEK414" s="649"/>
      <c r="QEO414" s="651"/>
      <c r="QEP414" s="651"/>
      <c r="QEQ414" s="649"/>
      <c r="QEU414" s="651"/>
      <c r="QEV414" s="651"/>
      <c r="QEW414" s="649"/>
      <c r="QFA414" s="651"/>
      <c r="QFB414" s="651"/>
      <c r="QFC414" s="652"/>
      <c r="QFD414" s="649"/>
      <c r="QFH414" s="651"/>
      <c r="QFI414" s="651"/>
      <c r="QFJ414" s="649"/>
      <c r="QFN414" s="651"/>
      <c r="QFO414" s="651"/>
      <c r="QFP414" s="649"/>
      <c r="QFT414" s="651"/>
      <c r="QFU414" s="651"/>
      <c r="QFV414" s="649"/>
      <c r="QFZ414" s="651"/>
      <c r="QGA414" s="651"/>
      <c r="QGB414" s="652"/>
      <c r="QGC414" s="649"/>
      <c r="QGG414" s="651"/>
      <c r="QGH414" s="651"/>
      <c r="QGI414" s="649"/>
      <c r="QGM414" s="651"/>
      <c r="QGN414" s="651"/>
      <c r="QGO414" s="649"/>
      <c r="QGS414" s="651"/>
      <c r="QGT414" s="651"/>
      <c r="QGU414" s="649"/>
      <c r="QGY414" s="651"/>
      <c r="QGZ414" s="651"/>
      <c r="QHA414" s="652"/>
      <c r="QHB414" s="649"/>
      <c r="QHF414" s="651"/>
      <c r="QHG414" s="651"/>
      <c r="QHH414" s="649"/>
      <c r="QHL414" s="651"/>
      <c r="QHM414" s="651"/>
      <c r="QHN414" s="649"/>
      <c r="QHR414" s="651"/>
      <c r="QHS414" s="651"/>
      <c r="QHT414" s="649"/>
      <c r="QHX414" s="651"/>
      <c r="QHY414" s="651"/>
      <c r="QHZ414" s="652"/>
      <c r="QIA414" s="649"/>
      <c r="QIE414" s="651"/>
      <c r="QIF414" s="651"/>
      <c r="QIG414" s="649"/>
      <c r="QIK414" s="651"/>
      <c r="QIL414" s="651"/>
      <c r="QIM414" s="649"/>
      <c r="QIQ414" s="651"/>
      <c r="QIR414" s="651"/>
      <c r="QIS414" s="649"/>
      <c r="QIW414" s="651"/>
      <c r="QIX414" s="651"/>
      <c r="QIY414" s="652"/>
      <c r="QIZ414" s="649"/>
      <c r="QJD414" s="651"/>
      <c r="QJE414" s="651"/>
      <c r="QJF414" s="649"/>
      <c r="QJJ414" s="651"/>
      <c r="QJK414" s="651"/>
      <c r="QJL414" s="649"/>
      <c r="QJP414" s="651"/>
      <c r="QJQ414" s="651"/>
      <c r="QJR414" s="649"/>
      <c r="QJV414" s="651"/>
      <c r="QJW414" s="651"/>
      <c r="QJX414" s="652"/>
      <c r="QJY414" s="649"/>
      <c r="QKC414" s="651"/>
      <c r="QKD414" s="651"/>
      <c r="QKE414" s="649"/>
      <c r="QKI414" s="651"/>
      <c r="QKJ414" s="651"/>
      <c r="QKK414" s="649"/>
      <c r="QKO414" s="651"/>
      <c r="QKP414" s="651"/>
      <c r="QKQ414" s="649"/>
      <c r="QKU414" s="651"/>
      <c r="QKV414" s="651"/>
      <c r="QKW414" s="652"/>
      <c r="QKX414" s="649"/>
      <c r="QLB414" s="651"/>
      <c r="QLC414" s="651"/>
      <c r="QLD414" s="649"/>
      <c r="QLH414" s="651"/>
      <c r="QLI414" s="651"/>
      <c r="QLJ414" s="649"/>
      <c r="QLN414" s="651"/>
      <c r="QLO414" s="651"/>
      <c r="QLP414" s="649"/>
      <c r="QLT414" s="651"/>
      <c r="QLU414" s="651"/>
      <c r="QLV414" s="652"/>
      <c r="QLW414" s="649"/>
      <c r="QMA414" s="651"/>
      <c r="QMB414" s="651"/>
      <c r="QMC414" s="649"/>
      <c r="QMG414" s="651"/>
      <c r="QMH414" s="651"/>
      <c r="QMI414" s="649"/>
      <c r="QMM414" s="651"/>
      <c r="QMN414" s="651"/>
      <c r="QMO414" s="649"/>
      <c r="QMS414" s="651"/>
      <c r="QMT414" s="651"/>
      <c r="QMU414" s="652"/>
      <c r="QMV414" s="649"/>
      <c r="QMZ414" s="651"/>
      <c r="QNA414" s="651"/>
      <c r="QNB414" s="649"/>
      <c r="QNF414" s="651"/>
      <c r="QNG414" s="651"/>
      <c r="QNH414" s="649"/>
      <c r="QNL414" s="651"/>
      <c r="QNM414" s="651"/>
      <c r="QNN414" s="649"/>
      <c r="QNR414" s="651"/>
      <c r="QNS414" s="651"/>
      <c r="QNT414" s="652"/>
      <c r="QNU414" s="649"/>
      <c r="QNY414" s="651"/>
      <c r="QNZ414" s="651"/>
      <c r="QOA414" s="649"/>
      <c r="QOE414" s="651"/>
      <c r="QOF414" s="651"/>
      <c r="QOG414" s="649"/>
      <c r="QOK414" s="651"/>
      <c r="QOL414" s="651"/>
      <c r="QOM414" s="649"/>
      <c r="QOQ414" s="651"/>
      <c r="QOR414" s="651"/>
      <c r="QOS414" s="652"/>
      <c r="QOT414" s="649"/>
      <c r="QOX414" s="651"/>
      <c r="QOY414" s="651"/>
      <c r="QOZ414" s="649"/>
      <c r="QPD414" s="651"/>
      <c r="QPE414" s="651"/>
      <c r="QPF414" s="649"/>
      <c r="QPJ414" s="651"/>
      <c r="QPK414" s="651"/>
      <c r="QPL414" s="649"/>
      <c r="QPP414" s="651"/>
      <c r="QPQ414" s="651"/>
      <c r="QPR414" s="652"/>
      <c r="QPS414" s="649"/>
      <c r="QPW414" s="651"/>
      <c r="QPX414" s="651"/>
      <c r="QPY414" s="649"/>
      <c r="QQC414" s="651"/>
      <c r="QQD414" s="651"/>
      <c r="QQE414" s="649"/>
      <c r="QQI414" s="651"/>
      <c r="QQJ414" s="651"/>
      <c r="QQK414" s="649"/>
      <c r="QQO414" s="651"/>
      <c r="QQP414" s="651"/>
      <c r="QQQ414" s="652"/>
      <c r="QQR414" s="649"/>
      <c r="QQV414" s="651"/>
      <c r="QQW414" s="651"/>
      <c r="QQX414" s="649"/>
      <c r="QRB414" s="651"/>
      <c r="QRC414" s="651"/>
      <c r="QRD414" s="649"/>
      <c r="QRH414" s="651"/>
      <c r="QRI414" s="651"/>
      <c r="QRJ414" s="649"/>
      <c r="QRN414" s="651"/>
      <c r="QRO414" s="651"/>
      <c r="QRP414" s="652"/>
      <c r="QRQ414" s="649"/>
      <c r="QRU414" s="651"/>
      <c r="QRV414" s="651"/>
      <c r="QRW414" s="649"/>
      <c r="QSA414" s="651"/>
      <c r="QSB414" s="651"/>
      <c r="QSC414" s="649"/>
      <c r="QSG414" s="651"/>
      <c r="QSH414" s="651"/>
      <c r="QSI414" s="649"/>
      <c r="QSM414" s="651"/>
      <c r="QSN414" s="651"/>
      <c r="QSO414" s="652"/>
      <c r="QSP414" s="649"/>
      <c r="QST414" s="651"/>
      <c r="QSU414" s="651"/>
      <c r="QSV414" s="649"/>
      <c r="QSZ414" s="651"/>
      <c r="QTA414" s="651"/>
      <c r="QTB414" s="649"/>
      <c r="QTF414" s="651"/>
      <c r="QTG414" s="651"/>
      <c r="QTH414" s="649"/>
      <c r="QTL414" s="651"/>
      <c r="QTM414" s="651"/>
      <c r="QTN414" s="652"/>
      <c r="QTO414" s="649"/>
      <c r="QTS414" s="651"/>
      <c r="QTT414" s="651"/>
      <c r="QTU414" s="649"/>
      <c r="QTY414" s="651"/>
      <c r="QTZ414" s="651"/>
      <c r="QUA414" s="649"/>
      <c r="QUE414" s="651"/>
      <c r="QUF414" s="651"/>
      <c r="QUG414" s="649"/>
      <c r="QUK414" s="651"/>
      <c r="QUL414" s="651"/>
      <c r="QUM414" s="652"/>
      <c r="QUN414" s="649"/>
      <c r="QUR414" s="651"/>
      <c r="QUS414" s="651"/>
      <c r="QUT414" s="649"/>
      <c r="QUX414" s="651"/>
      <c r="QUY414" s="651"/>
      <c r="QUZ414" s="649"/>
      <c r="QVD414" s="651"/>
      <c r="QVE414" s="651"/>
      <c r="QVF414" s="649"/>
      <c r="QVJ414" s="651"/>
      <c r="QVK414" s="651"/>
      <c r="QVL414" s="652"/>
      <c r="QVM414" s="649"/>
      <c r="QVQ414" s="651"/>
      <c r="QVR414" s="651"/>
      <c r="QVS414" s="649"/>
      <c r="QVW414" s="651"/>
      <c r="QVX414" s="651"/>
      <c r="QVY414" s="649"/>
      <c r="QWC414" s="651"/>
      <c r="QWD414" s="651"/>
      <c r="QWE414" s="649"/>
      <c r="QWI414" s="651"/>
      <c r="QWJ414" s="651"/>
      <c r="QWK414" s="652"/>
      <c r="QWL414" s="649"/>
      <c r="QWP414" s="651"/>
      <c r="QWQ414" s="651"/>
      <c r="QWR414" s="649"/>
      <c r="QWV414" s="651"/>
      <c r="QWW414" s="651"/>
      <c r="QWX414" s="649"/>
      <c r="QXB414" s="651"/>
      <c r="QXC414" s="651"/>
      <c r="QXD414" s="649"/>
      <c r="QXH414" s="651"/>
      <c r="QXI414" s="651"/>
      <c r="QXJ414" s="652"/>
      <c r="QXK414" s="649"/>
      <c r="QXO414" s="651"/>
      <c r="QXP414" s="651"/>
      <c r="QXQ414" s="649"/>
      <c r="QXU414" s="651"/>
      <c r="QXV414" s="651"/>
      <c r="QXW414" s="649"/>
      <c r="QYA414" s="651"/>
      <c r="QYB414" s="651"/>
      <c r="QYC414" s="649"/>
      <c r="QYG414" s="651"/>
      <c r="QYH414" s="651"/>
      <c r="QYI414" s="652"/>
      <c r="QYJ414" s="649"/>
      <c r="QYN414" s="651"/>
      <c r="QYO414" s="651"/>
      <c r="QYP414" s="649"/>
      <c r="QYT414" s="651"/>
      <c r="QYU414" s="651"/>
      <c r="QYV414" s="649"/>
      <c r="QYZ414" s="651"/>
      <c r="QZA414" s="651"/>
      <c r="QZB414" s="649"/>
      <c r="QZF414" s="651"/>
      <c r="QZG414" s="651"/>
      <c r="QZH414" s="652"/>
      <c r="QZI414" s="649"/>
      <c r="QZM414" s="651"/>
      <c r="QZN414" s="651"/>
      <c r="QZO414" s="649"/>
      <c r="QZS414" s="651"/>
      <c r="QZT414" s="651"/>
      <c r="QZU414" s="649"/>
      <c r="QZY414" s="651"/>
      <c r="QZZ414" s="651"/>
      <c r="RAA414" s="649"/>
      <c r="RAE414" s="651"/>
      <c r="RAF414" s="651"/>
      <c r="RAG414" s="652"/>
      <c r="RAH414" s="649"/>
      <c r="RAL414" s="651"/>
      <c r="RAM414" s="651"/>
      <c r="RAN414" s="649"/>
      <c r="RAR414" s="651"/>
      <c r="RAS414" s="651"/>
      <c r="RAT414" s="649"/>
      <c r="RAX414" s="651"/>
      <c r="RAY414" s="651"/>
      <c r="RAZ414" s="649"/>
      <c r="RBD414" s="651"/>
      <c r="RBE414" s="651"/>
      <c r="RBF414" s="652"/>
      <c r="RBG414" s="649"/>
      <c r="RBK414" s="651"/>
      <c r="RBL414" s="651"/>
      <c r="RBM414" s="649"/>
      <c r="RBQ414" s="651"/>
      <c r="RBR414" s="651"/>
      <c r="RBS414" s="649"/>
      <c r="RBW414" s="651"/>
      <c r="RBX414" s="651"/>
      <c r="RBY414" s="649"/>
      <c r="RCC414" s="651"/>
      <c r="RCD414" s="651"/>
      <c r="RCE414" s="652"/>
      <c r="RCF414" s="649"/>
      <c r="RCJ414" s="651"/>
      <c r="RCK414" s="651"/>
      <c r="RCL414" s="649"/>
      <c r="RCP414" s="651"/>
      <c r="RCQ414" s="651"/>
      <c r="RCR414" s="649"/>
      <c r="RCV414" s="651"/>
      <c r="RCW414" s="651"/>
      <c r="RCX414" s="649"/>
      <c r="RDB414" s="651"/>
      <c r="RDC414" s="651"/>
      <c r="RDD414" s="652"/>
      <c r="RDE414" s="649"/>
      <c r="RDI414" s="651"/>
      <c r="RDJ414" s="651"/>
      <c r="RDK414" s="649"/>
      <c r="RDO414" s="651"/>
      <c r="RDP414" s="651"/>
      <c r="RDQ414" s="649"/>
      <c r="RDU414" s="651"/>
      <c r="RDV414" s="651"/>
      <c r="RDW414" s="649"/>
      <c r="REA414" s="651"/>
      <c r="REB414" s="651"/>
      <c r="REC414" s="652"/>
      <c r="RED414" s="649"/>
      <c r="REH414" s="651"/>
      <c r="REI414" s="651"/>
      <c r="REJ414" s="649"/>
      <c r="REN414" s="651"/>
      <c r="REO414" s="651"/>
      <c r="REP414" s="649"/>
      <c r="RET414" s="651"/>
      <c r="REU414" s="651"/>
      <c r="REV414" s="649"/>
      <c r="REZ414" s="651"/>
      <c r="RFA414" s="651"/>
      <c r="RFB414" s="652"/>
      <c r="RFC414" s="649"/>
      <c r="RFG414" s="651"/>
      <c r="RFH414" s="651"/>
      <c r="RFI414" s="649"/>
      <c r="RFM414" s="651"/>
      <c r="RFN414" s="651"/>
      <c r="RFO414" s="649"/>
      <c r="RFS414" s="651"/>
      <c r="RFT414" s="651"/>
      <c r="RFU414" s="649"/>
      <c r="RFY414" s="651"/>
      <c r="RFZ414" s="651"/>
      <c r="RGA414" s="652"/>
      <c r="RGB414" s="649"/>
      <c r="RGF414" s="651"/>
      <c r="RGG414" s="651"/>
      <c r="RGH414" s="649"/>
      <c r="RGL414" s="651"/>
      <c r="RGM414" s="651"/>
      <c r="RGN414" s="649"/>
      <c r="RGR414" s="651"/>
      <c r="RGS414" s="651"/>
      <c r="RGT414" s="649"/>
      <c r="RGX414" s="651"/>
      <c r="RGY414" s="651"/>
      <c r="RGZ414" s="652"/>
      <c r="RHA414" s="649"/>
      <c r="RHE414" s="651"/>
      <c r="RHF414" s="651"/>
      <c r="RHG414" s="649"/>
      <c r="RHK414" s="651"/>
      <c r="RHL414" s="651"/>
      <c r="RHM414" s="649"/>
      <c r="RHQ414" s="651"/>
      <c r="RHR414" s="651"/>
      <c r="RHS414" s="649"/>
      <c r="RHW414" s="651"/>
      <c r="RHX414" s="651"/>
      <c r="RHY414" s="652"/>
      <c r="RHZ414" s="649"/>
      <c r="RID414" s="651"/>
      <c r="RIE414" s="651"/>
      <c r="RIF414" s="649"/>
      <c r="RIJ414" s="651"/>
      <c r="RIK414" s="651"/>
      <c r="RIL414" s="649"/>
      <c r="RIP414" s="651"/>
      <c r="RIQ414" s="651"/>
      <c r="RIR414" s="649"/>
      <c r="RIV414" s="651"/>
      <c r="RIW414" s="651"/>
      <c r="RIX414" s="652"/>
      <c r="RIY414" s="649"/>
      <c r="RJC414" s="651"/>
      <c r="RJD414" s="651"/>
      <c r="RJE414" s="649"/>
      <c r="RJI414" s="651"/>
      <c r="RJJ414" s="651"/>
      <c r="RJK414" s="649"/>
      <c r="RJO414" s="651"/>
      <c r="RJP414" s="651"/>
      <c r="RJQ414" s="649"/>
      <c r="RJU414" s="651"/>
      <c r="RJV414" s="651"/>
      <c r="RJW414" s="652"/>
      <c r="RJX414" s="649"/>
      <c r="RKB414" s="651"/>
      <c r="RKC414" s="651"/>
      <c r="RKD414" s="649"/>
      <c r="RKH414" s="651"/>
      <c r="RKI414" s="651"/>
      <c r="RKJ414" s="649"/>
      <c r="RKN414" s="651"/>
      <c r="RKO414" s="651"/>
      <c r="RKP414" s="649"/>
      <c r="RKT414" s="651"/>
      <c r="RKU414" s="651"/>
      <c r="RKV414" s="652"/>
      <c r="RKW414" s="649"/>
      <c r="RLA414" s="651"/>
      <c r="RLB414" s="651"/>
      <c r="RLC414" s="649"/>
      <c r="RLG414" s="651"/>
      <c r="RLH414" s="651"/>
      <c r="RLI414" s="649"/>
      <c r="RLM414" s="651"/>
      <c r="RLN414" s="651"/>
      <c r="RLO414" s="649"/>
      <c r="RLS414" s="651"/>
      <c r="RLT414" s="651"/>
      <c r="RLU414" s="652"/>
      <c r="RLV414" s="649"/>
      <c r="RLZ414" s="651"/>
      <c r="RMA414" s="651"/>
      <c r="RMB414" s="649"/>
      <c r="RMF414" s="651"/>
      <c r="RMG414" s="651"/>
      <c r="RMH414" s="649"/>
      <c r="RML414" s="651"/>
      <c r="RMM414" s="651"/>
      <c r="RMN414" s="649"/>
      <c r="RMR414" s="651"/>
      <c r="RMS414" s="651"/>
      <c r="RMT414" s="652"/>
      <c r="RMU414" s="649"/>
      <c r="RMY414" s="651"/>
      <c r="RMZ414" s="651"/>
      <c r="RNA414" s="649"/>
      <c r="RNE414" s="651"/>
      <c r="RNF414" s="651"/>
      <c r="RNG414" s="649"/>
      <c r="RNK414" s="651"/>
      <c r="RNL414" s="651"/>
      <c r="RNM414" s="649"/>
      <c r="RNQ414" s="651"/>
      <c r="RNR414" s="651"/>
      <c r="RNS414" s="652"/>
      <c r="RNT414" s="649"/>
      <c r="RNX414" s="651"/>
      <c r="RNY414" s="651"/>
      <c r="RNZ414" s="649"/>
      <c r="ROD414" s="651"/>
      <c r="ROE414" s="651"/>
      <c r="ROF414" s="649"/>
      <c r="ROJ414" s="651"/>
      <c r="ROK414" s="651"/>
      <c r="ROL414" s="649"/>
      <c r="ROP414" s="651"/>
      <c r="ROQ414" s="651"/>
      <c r="ROR414" s="652"/>
      <c r="ROS414" s="649"/>
      <c r="ROW414" s="651"/>
      <c r="ROX414" s="651"/>
      <c r="ROY414" s="649"/>
      <c r="RPC414" s="651"/>
      <c r="RPD414" s="651"/>
      <c r="RPE414" s="649"/>
      <c r="RPI414" s="651"/>
      <c r="RPJ414" s="651"/>
      <c r="RPK414" s="649"/>
      <c r="RPO414" s="651"/>
      <c r="RPP414" s="651"/>
      <c r="RPQ414" s="652"/>
      <c r="RPR414" s="649"/>
      <c r="RPV414" s="651"/>
      <c r="RPW414" s="651"/>
      <c r="RPX414" s="649"/>
      <c r="RQB414" s="651"/>
      <c r="RQC414" s="651"/>
      <c r="RQD414" s="649"/>
      <c r="RQH414" s="651"/>
      <c r="RQI414" s="651"/>
      <c r="RQJ414" s="649"/>
      <c r="RQN414" s="651"/>
      <c r="RQO414" s="651"/>
      <c r="RQP414" s="652"/>
      <c r="RQQ414" s="649"/>
      <c r="RQU414" s="651"/>
      <c r="RQV414" s="651"/>
      <c r="RQW414" s="649"/>
      <c r="RRA414" s="651"/>
      <c r="RRB414" s="651"/>
      <c r="RRC414" s="649"/>
      <c r="RRG414" s="651"/>
      <c r="RRH414" s="651"/>
      <c r="RRI414" s="649"/>
      <c r="RRM414" s="651"/>
      <c r="RRN414" s="651"/>
      <c r="RRO414" s="652"/>
      <c r="RRP414" s="649"/>
      <c r="RRT414" s="651"/>
      <c r="RRU414" s="651"/>
      <c r="RRV414" s="649"/>
      <c r="RRZ414" s="651"/>
      <c r="RSA414" s="651"/>
      <c r="RSB414" s="649"/>
      <c r="RSF414" s="651"/>
      <c r="RSG414" s="651"/>
      <c r="RSH414" s="649"/>
      <c r="RSL414" s="651"/>
      <c r="RSM414" s="651"/>
      <c r="RSN414" s="652"/>
      <c r="RSO414" s="649"/>
      <c r="RSS414" s="651"/>
      <c r="RST414" s="651"/>
      <c r="RSU414" s="649"/>
      <c r="RSY414" s="651"/>
      <c r="RSZ414" s="651"/>
      <c r="RTA414" s="649"/>
      <c r="RTE414" s="651"/>
      <c r="RTF414" s="651"/>
      <c r="RTG414" s="649"/>
      <c r="RTK414" s="651"/>
      <c r="RTL414" s="651"/>
      <c r="RTM414" s="652"/>
      <c r="RTN414" s="649"/>
      <c r="RTR414" s="651"/>
      <c r="RTS414" s="651"/>
      <c r="RTT414" s="649"/>
      <c r="RTX414" s="651"/>
      <c r="RTY414" s="651"/>
      <c r="RTZ414" s="649"/>
      <c r="RUD414" s="651"/>
      <c r="RUE414" s="651"/>
      <c r="RUF414" s="649"/>
      <c r="RUJ414" s="651"/>
      <c r="RUK414" s="651"/>
      <c r="RUL414" s="652"/>
      <c r="RUM414" s="649"/>
      <c r="RUQ414" s="651"/>
      <c r="RUR414" s="651"/>
      <c r="RUS414" s="649"/>
      <c r="RUW414" s="651"/>
      <c r="RUX414" s="651"/>
      <c r="RUY414" s="649"/>
      <c r="RVC414" s="651"/>
      <c r="RVD414" s="651"/>
      <c r="RVE414" s="649"/>
      <c r="RVI414" s="651"/>
      <c r="RVJ414" s="651"/>
      <c r="RVK414" s="652"/>
      <c r="RVL414" s="649"/>
      <c r="RVP414" s="651"/>
      <c r="RVQ414" s="651"/>
      <c r="RVR414" s="649"/>
      <c r="RVV414" s="651"/>
      <c r="RVW414" s="651"/>
      <c r="RVX414" s="649"/>
      <c r="RWB414" s="651"/>
      <c r="RWC414" s="651"/>
      <c r="RWD414" s="649"/>
      <c r="RWH414" s="651"/>
      <c r="RWI414" s="651"/>
      <c r="RWJ414" s="652"/>
      <c r="RWK414" s="649"/>
      <c r="RWO414" s="651"/>
      <c r="RWP414" s="651"/>
      <c r="RWQ414" s="649"/>
      <c r="RWU414" s="651"/>
      <c r="RWV414" s="651"/>
      <c r="RWW414" s="649"/>
      <c r="RXA414" s="651"/>
      <c r="RXB414" s="651"/>
      <c r="RXC414" s="649"/>
      <c r="RXG414" s="651"/>
      <c r="RXH414" s="651"/>
      <c r="RXI414" s="652"/>
      <c r="RXJ414" s="649"/>
      <c r="RXN414" s="651"/>
      <c r="RXO414" s="651"/>
      <c r="RXP414" s="649"/>
      <c r="RXT414" s="651"/>
      <c r="RXU414" s="651"/>
      <c r="RXV414" s="649"/>
      <c r="RXZ414" s="651"/>
      <c r="RYA414" s="651"/>
      <c r="RYB414" s="649"/>
      <c r="RYF414" s="651"/>
      <c r="RYG414" s="651"/>
      <c r="RYH414" s="652"/>
      <c r="RYI414" s="649"/>
      <c r="RYM414" s="651"/>
      <c r="RYN414" s="651"/>
      <c r="RYO414" s="649"/>
      <c r="RYS414" s="651"/>
      <c r="RYT414" s="651"/>
      <c r="RYU414" s="649"/>
      <c r="RYY414" s="651"/>
      <c r="RYZ414" s="651"/>
      <c r="RZA414" s="649"/>
      <c r="RZE414" s="651"/>
      <c r="RZF414" s="651"/>
      <c r="RZG414" s="652"/>
      <c r="RZH414" s="649"/>
      <c r="RZL414" s="651"/>
      <c r="RZM414" s="651"/>
      <c r="RZN414" s="649"/>
      <c r="RZR414" s="651"/>
      <c r="RZS414" s="651"/>
      <c r="RZT414" s="649"/>
      <c r="RZX414" s="651"/>
      <c r="RZY414" s="651"/>
      <c r="RZZ414" s="649"/>
      <c r="SAD414" s="651"/>
      <c r="SAE414" s="651"/>
      <c r="SAF414" s="652"/>
      <c r="SAG414" s="649"/>
      <c r="SAK414" s="651"/>
      <c r="SAL414" s="651"/>
      <c r="SAM414" s="649"/>
      <c r="SAQ414" s="651"/>
      <c r="SAR414" s="651"/>
      <c r="SAS414" s="649"/>
      <c r="SAW414" s="651"/>
      <c r="SAX414" s="651"/>
      <c r="SAY414" s="649"/>
      <c r="SBC414" s="651"/>
      <c r="SBD414" s="651"/>
      <c r="SBE414" s="652"/>
      <c r="SBF414" s="649"/>
      <c r="SBJ414" s="651"/>
      <c r="SBK414" s="651"/>
      <c r="SBL414" s="649"/>
      <c r="SBP414" s="651"/>
      <c r="SBQ414" s="651"/>
      <c r="SBR414" s="649"/>
      <c r="SBV414" s="651"/>
      <c r="SBW414" s="651"/>
      <c r="SBX414" s="649"/>
      <c r="SCB414" s="651"/>
      <c r="SCC414" s="651"/>
      <c r="SCD414" s="652"/>
      <c r="SCE414" s="649"/>
      <c r="SCI414" s="651"/>
      <c r="SCJ414" s="651"/>
      <c r="SCK414" s="649"/>
      <c r="SCO414" s="651"/>
      <c r="SCP414" s="651"/>
      <c r="SCQ414" s="649"/>
      <c r="SCU414" s="651"/>
      <c r="SCV414" s="651"/>
      <c r="SCW414" s="649"/>
      <c r="SDA414" s="651"/>
      <c r="SDB414" s="651"/>
      <c r="SDC414" s="652"/>
      <c r="SDD414" s="649"/>
      <c r="SDH414" s="651"/>
      <c r="SDI414" s="651"/>
      <c r="SDJ414" s="649"/>
      <c r="SDN414" s="651"/>
      <c r="SDO414" s="651"/>
      <c r="SDP414" s="649"/>
      <c r="SDT414" s="651"/>
      <c r="SDU414" s="651"/>
      <c r="SDV414" s="649"/>
      <c r="SDZ414" s="651"/>
      <c r="SEA414" s="651"/>
      <c r="SEB414" s="652"/>
      <c r="SEC414" s="649"/>
      <c r="SEG414" s="651"/>
      <c r="SEH414" s="651"/>
      <c r="SEI414" s="649"/>
      <c r="SEM414" s="651"/>
      <c r="SEN414" s="651"/>
      <c r="SEO414" s="649"/>
      <c r="SES414" s="651"/>
      <c r="SET414" s="651"/>
      <c r="SEU414" s="649"/>
      <c r="SEY414" s="651"/>
      <c r="SEZ414" s="651"/>
      <c r="SFA414" s="652"/>
      <c r="SFB414" s="649"/>
      <c r="SFF414" s="651"/>
      <c r="SFG414" s="651"/>
      <c r="SFH414" s="649"/>
      <c r="SFL414" s="651"/>
      <c r="SFM414" s="651"/>
      <c r="SFN414" s="649"/>
      <c r="SFR414" s="651"/>
      <c r="SFS414" s="651"/>
      <c r="SFT414" s="649"/>
      <c r="SFX414" s="651"/>
      <c r="SFY414" s="651"/>
      <c r="SFZ414" s="652"/>
      <c r="SGA414" s="649"/>
      <c r="SGE414" s="651"/>
      <c r="SGF414" s="651"/>
      <c r="SGG414" s="649"/>
      <c r="SGK414" s="651"/>
      <c r="SGL414" s="651"/>
      <c r="SGM414" s="649"/>
      <c r="SGQ414" s="651"/>
      <c r="SGR414" s="651"/>
      <c r="SGS414" s="649"/>
      <c r="SGW414" s="651"/>
      <c r="SGX414" s="651"/>
      <c r="SGY414" s="652"/>
      <c r="SGZ414" s="649"/>
      <c r="SHD414" s="651"/>
      <c r="SHE414" s="651"/>
      <c r="SHF414" s="649"/>
      <c r="SHJ414" s="651"/>
      <c r="SHK414" s="651"/>
      <c r="SHL414" s="649"/>
      <c r="SHP414" s="651"/>
      <c r="SHQ414" s="651"/>
      <c r="SHR414" s="649"/>
      <c r="SHV414" s="651"/>
      <c r="SHW414" s="651"/>
      <c r="SHX414" s="652"/>
      <c r="SHY414" s="649"/>
      <c r="SIC414" s="651"/>
      <c r="SID414" s="651"/>
      <c r="SIE414" s="649"/>
      <c r="SII414" s="651"/>
      <c r="SIJ414" s="651"/>
      <c r="SIK414" s="649"/>
      <c r="SIO414" s="651"/>
      <c r="SIP414" s="651"/>
      <c r="SIQ414" s="649"/>
      <c r="SIU414" s="651"/>
      <c r="SIV414" s="651"/>
      <c r="SIW414" s="652"/>
      <c r="SIX414" s="649"/>
      <c r="SJB414" s="651"/>
      <c r="SJC414" s="651"/>
      <c r="SJD414" s="649"/>
      <c r="SJH414" s="651"/>
      <c r="SJI414" s="651"/>
      <c r="SJJ414" s="649"/>
      <c r="SJN414" s="651"/>
      <c r="SJO414" s="651"/>
      <c r="SJP414" s="649"/>
      <c r="SJT414" s="651"/>
      <c r="SJU414" s="651"/>
      <c r="SJV414" s="652"/>
      <c r="SJW414" s="649"/>
      <c r="SKA414" s="651"/>
      <c r="SKB414" s="651"/>
      <c r="SKC414" s="649"/>
      <c r="SKG414" s="651"/>
      <c r="SKH414" s="651"/>
      <c r="SKI414" s="649"/>
      <c r="SKM414" s="651"/>
      <c r="SKN414" s="651"/>
      <c r="SKO414" s="649"/>
      <c r="SKS414" s="651"/>
      <c r="SKT414" s="651"/>
      <c r="SKU414" s="652"/>
      <c r="SKV414" s="649"/>
      <c r="SKZ414" s="651"/>
      <c r="SLA414" s="651"/>
      <c r="SLB414" s="649"/>
      <c r="SLF414" s="651"/>
      <c r="SLG414" s="651"/>
      <c r="SLH414" s="649"/>
      <c r="SLL414" s="651"/>
      <c r="SLM414" s="651"/>
      <c r="SLN414" s="649"/>
      <c r="SLR414" s="651"/>
      <c r="SLS414" s="651"/>
      <c r="SLT414" s="652"/>
      <c r="SLU414" s="649"/>
      <c r="SLY414" s="651"/>
      <c r="SLZ414" s="651"/>
      <c r="SMA414" s="649"/>
      <c r="SME414" s="651"/>
      <c r="SMF414" s="651"/>
      <c r="SMG414" s="649"/>
      <c r="SMK414" s="651"/>
      <c r="SML414" s="651"/>
      <c r="SMM414" s="649"/>
      <c r="SMQ414" s="651"/>
      <c r="SMR414" s="651"/>
      <c r="SMS414" s="652"/>
      <c r="SMT414" s="649"/>
      <c r="SMX414" s="651"/>
      <c r="SMY414" s="651"/>
      <c r="SMZ414" s="649"/>
      <c r="SND414" s="651"/>
      <c r="SNE414" s="651"/>
      <c r="SNF414" s="649"/>
      <c r="SNJ414" s="651"/>
      <c r="SNK414" s="651"/>
      <c r="SNL414" s="649"/>
      <c r="SNP414" s="651"/>
      <c r="SNQ414" s="651"/>
      <c r="SNR414" s="652"/>
      <c r="SNS414" s="649"/>
      <c r="SNW414" s="651"/>
      <c r="SNX414" s="651"/>
      <c r="SNY414" s="649"/>
      <c r="SOC414" s="651"/>
      <c r="SOD414" s="651"/>
      <c r="SOE414" s="649"/>
      <c r="SOI414" s="651"/>
      <c r="SOJ414" s="651"/>
      <c r="SOK414" s="649"/>
      <c r="SOO414" s="651"/>
      <c r="SOP414" s="651"/>
      <c r="SOQ414" s="652"/>
      <c r="SOR414" s="649"/>
      <c r="SOV414" s="651"/>
      <c r="SOW414" s="651"/>
      <c r="SOX414" s="649"/>
      <c r="SPB414" s="651"/>
      <c r="SPC414" s="651"/>
      <c r="SPD414" s="649"/>
      <c r="SPH414" s="651"/>
      <c r="SPI414" s="651"/>
      <c r="SPJ414" s="649"/>
      <c r="SPN414" s="651"/>
      <c r="SPO414" s="651"/>
      <c r="SPP414" s="652"/>
      <c r="SPQ414" s="649"/>
      <c r="SPU414" s="651"/>
      <c r="SPV414" s="651"/>
      <c r="SPW414" s="649"/>
      <c r="SQA414" s="651"/>
      <c r="SQB414" s="651"/>
      <c r="SQC414" s="649"/>
      <c r="SQG414" s="651"/>
      <c r="SQH414" s="651"/>
      <c r="SQI414" s="649"/>
      <c r="SQM414" s="651"/>
      <c r="SQN414" s="651"/>
      <c r="SQO414" s="652"/>
      <c r="SQP414" s="649"/>
      <c r="SQT414" s="651"/>
      <c r="SQU414" s="651"/>
      <c r="SQV414" s="649"/>
      <c r="SQZ414" s="651"/>
      <c r="SRA414" s="651"/>
      <c r="SRB414" s="649"/>
      <c r="SRF414" s="651"/>
      <c r="SRG414" s="651"/>
      <c r="SRH414" s="649"/>
      <c r="SRL414" s="651"/>
      <c r="SRM414" s="651"/>
      <c r="SRN414" s="652"/>
      <c r="SRO414" s="649"/>
      <c r="SRS414" s="651"/>
      <c r="SRT414" s="651"/>
      <c r="SRU414" s="649"/>
      <c r="SRY414" s="651"/>
      <c r="SRZ414" s="651"/>
      <c r="SSA414" s="649"/>
      <c r="SSE414" s="651"/>
      <c r="SSF414" s="651"/>
      <c r="SSG414" s="649"/>
      <c r="SSK414" s="651"/>
      <c r="SSL414" s="651"/>
      <c r="SSM414" s="652"/>
      <c r="SSN414" s="649"/>
      <c r="SSR414" s="651"/>
      <c r="SSS414" s="651"/>
      <c r="SST414" s="649"/>
      <c r="SSX414" s="651"/>
      <c r="SSY414" s="651"/>
      <c r="SSZ414" s="649"/>
      <c r="STD414" s="651"/>
      <c r="STE414" s="651"/>
      <c r="STF414" s="649"/>
      <c r="STJ414" s="651"/>
      <c r="STK414" s="651"/>
      <c r="STL414" s="652"/>
      <c r="STM414" s="649"/>
      <c r="STQ414" s="651"/>
      <c r="STR414" s="651"/>
      <c r="STS414" s="649"/>
      <c r="STW414" s="651"/>
      <c r="STX414" s="651"/>
      <c r="STY414" s="649"/>
      <c r="SUC414" s="651"/>
      <c r="SUD414" s="651"/>
      <c r="SUE414" s="649"/>
      <c r="SUI414" s="651"/>
      <c r="SUJ414" s="651"/>
      <c r="SUK414" s="652"/>
      <c r="SUL414" s="649"/>
      <c r="SUP414" s="651"/>
      <c r="SUQ414" s="651"/>
      <c r="SUR414" s="649"/>
      <c r="SUV414" s="651"/>
      <c r="SUW414" s="651"/>
      <c r="SUX414" s="649"/>
      <c r="SVB414" s="651"/>
      <c r="SVC414" s="651"/>
      <c r="SVD414" s="649"/>
      <c r="SVH414" s="651"/>
      <c r="SVI414" s="651"/>
      <c r="SVJ414" s="652"/>
      <c r="SVK414" s="649"/>
      <c r="SVO414" s="651"/>
      <c r="SVP414" s="651"/>
      <c r="SVQ414" s="649"/>
      <c r="SVU414" s="651"/>
      <c r="SVV414" s="651"/>
      <c r="SVW414" s="649"/>
      <c r="SWA414" s="651"/>
      <c r="SWB414" s="651"/>
      <c r="SWC414" s="649"/>
      <c r="SWG414" s="651"/>
      <c r="SWH414" s="651"/>
      <c r="SWI414" s="652"/>
      <c r="SWJ414" s="649"/>
      <c r="SWN414" s="651"/>
      <c r="SWO414" s="651"/>
      <c r="SWP414" s="649"/>
      <c r="SWT414" s="651"/>
      <c r="SWU414" s="651"/>
      <c r="SWV414" s="649"/>
      <c r="SWZ414" s="651"/>
      <c r="SXA414" s="651"/>
      <c r="SXB414" s="649"/>
      <c r="SXF414" s="651"/>
      <c r="SXG414" s="651"/>
      <c r="SXH414" s="652"/>
      <c r="SXI414" s="649"/>
      <c r="SXM414" s="651"/>
      <c r="SXN414" s="651"/>
      <c r="SXO414" s="649"/>
      <c r="SXS414" s="651"/>
      <c r="SXT414" s="651"/>
      <c r="SXU414" s="649"/>
      <c r="SXY414" s="651"/>
      <c r="SXZ414" s="651"/>
      <c r="SYA414" s="649"/>
      <c r="SYE414" s="651"/>
      <c r="SYF414" s="651"/>
      <c r="SYG414" s="652"/>
      <c r="SYH414" s="649"/>
      <c r="SYL414" s="651"/>
      <c r="SYM414" s="651"/>
      <c r="SYN414" s="649"/>
      <c r="SYR414" s="651"/>
      <c r="SYS414" s="651"/>
      <c r="SYT414" s="649"/>
      <c r="SYX414" s="651"/>
      <c r="SYY414" s="651"/>
      <c r="SYZ414" s="649"/>
      <c r="SZD414" s="651"/>
      <c r="SZE414" s="651"/>
      <c r="SZF414" s="652"/>
      <c r="SZG414" s="649"/>
      <c r="SZK414" s="651"/>
      <c r="SZL414" s="651"/>
      <c r="SZM414" s="649"/>
      <c r="SZQ414" s="651"/>
      <c r="SZR414" s="651"/>
      <c r="SZS414" s="649"/>
      <c r="SZW414" s="651"/>
      <c r="SZX414" s="651"/>
      <c r="SZY414" s="649"/>
      <c r="TAC414" s="651"/>
      <c r="TAD414" s="651"/>
      <c r="TAE414" s="652"/>
      <c r="TAF414" s="649"/>
      <c r="TAJ414" s="651"/>
      <c r="TAK414" s="651"/>
      <c r="TAL414" s="649"/>
      <c r="TAP414" s="651"/>
      <c r="TAQ414" s="651"/>
      <c r="TAR414" s="649"/>
      <c r="TAV414" s="651"/>
      <c r="TAW414" s="651"/>
      <c r="TAX414" s="649"/>
      <c r="TBB414" s="651"/>
      <c r="TBC414" s="651"/>
      <c r="TBD414" s="652"/>
      <c r="TBE414" s="649"/>
      <c r="TBI414" s="651"/>
      <c r="TBJ414" s="651"/>
      <c r="TBK414" s="649"/>
      <c r="TBO414" s="651"/>
      <c r="TBP414" s="651"/>
      <c r="TBQ414" s="649"/>
      <c r="TBU414" s="651"/>
      <c r="TBV414" s="651"/>
      <c r="TBW414" s="649"/>
      <c r="TCA414" s="651"/>
      <c r="TCB414" s="651"/>
      <c r="TCC414" s="652"/>
      <c r="TCD414" s="649"/>
      <c r="TCH414" s="651"/>
      <c r="TCI414" s="651"/>
      <c r="TCJ414" s="649"/>
      <c r="TCN414" s="651"/>
      <c r="TCO414" s="651"/>
      <c r="TCP414" s="649"/>
      <c r="TCT414" s="651"/>
      <c r="TCU414" s="651"/>
      <c r="TCV414" s="649"/>
      <c r="TCZ414" s="651"/>
      <c r="TDA414" s="651"/>
      <c r="TDB414" s="652"/>
      <c r="TDC414" s="649"/>
      <c r="TDG414" s="651"/>
      <c r="TDH414" s="651"/>
      <c r="TDI414" s="649"/>
      <c r="TDM414" s="651"/>
      <c r="TDN414" s="651"/>
      <c r="TDO414" s="649"/>
      <c r="TDS414" s="651"/>
      <c r="TDT414" s="651"/>
      <c r="TDU414" s="649"/>
      <c r="TDY414" s="651"/>
      <c r="TDZ414" s="651"/>
      <c r="TEA414" s="652"/>
      <c r="TEB414" s="649"/>
      <c r="TEF414" s="651"/>
      <c r="TEG414" s="651"/>
      <c r="TEH414" s="649"/>
      <c r="TEL414" s="651"/>
      <c r="TEM414" s="651"/>
      <c r="TEN414" s="649"/>
      <c r="TER414" s="651"/>
      <c r="TES414" s="651"/>
      <c r="TET414" s="649"/>
      <c r="TEX414" s="651"/>
      <c r="TEY414" s="651"/>
      <c r="TEZ414" s="652"/>
      <c r="TFA414" s="649"/>
      <c r="TFE414" s="651"/>
      <c r="TFF414" s="651"/>
      <c r="TFG414" s="649"/>
      <c r="TFK414" s="651"/>
      <c r="TFL414" s="651"/>
      <c r="TFM414" s="649"/>
      <c r="TFQ414" s="651"/>
      <c r="TFR414" s="651"/>
      <c r="TFS414" s="649"/>
      <c r="TFW414" s="651"/>
      <c r="TFX414" s="651"/>
      <c r="TFY414" s="652"/>
      <c r="TFZ414" s="649"/>
      <c r="TGD414" s="651"/>
      <c r="TGE414" s="651"/>
      <c r="TGF414" s="649"/>
      <c r="TGJ414" s="651"/>
      <c r="TGK414" s="651"/>
      <c r="TGL414" s="649"/>
      <c r="TGP414" s="651"/>
      <c r="TGQ414" s="651"/>
      <c r="TGR414" s="649"/>
      <c r="TGV414" s="651"/>
      <c r="TGW414" s="651"/>
      <c r="TGX414" s="652"/>
      <c r="TGY414" s="649"/>
      <c r="THC414" s="651"/>
      <c r="THD414" s="651"/>
      <c r="THE414" s="649"/>
      <c r="THI414" s="651"/>
      <c r="THJ414" s="651"/>
      <c r="THK414" s="649"/>
      <c r="THO414" s="651"/>
      <c r="THP414" s="651"/>
      <c r="THQ414" s="649"/>
      <c r="THU414" s="651"/>
      <c r="THV414" s="651"/>
      <c r="THW414" s="652"/>
      <c r="THX414" s="649"/>
      <c r="TIB414" s="651"/>
      <c r="TIC414" s="651"/>
      <c r="TID414" s="649"/>
      <c r="TIH414" s="651"/>
      <c r="TII414" s="651"/>
      <c r="TIJ414" s="649"/>
      <c r="TIN414" s="651"/>
      <c r="TIO414" s="651"/>
      <c r="TIP414" s="649"/>
      <c r="TIT414" s="651"/>
      <c r="TIU414" s="651"/>
      <c r="TIV414" s="652"/>
      <c r="TIW414" s="649"/>
      <c r="TJA414" s="651"/>
      <c r="TJB414" s="651"/>
      <c r="TJC414" s="649"/>
      <c r="TJG414" s="651"/>
      <c r="TJH414" s="651"/>
      <c r="TJI414" s="649"/>
      <c r="TJM414" s="651"/>
      <c r="TJN414" s="651"/>
      <c r="TJO414" s="649"/>
      <c r="TJS414" s="651"/>
      <c r="TJT414" s="651"/>
      <c r="TJU414" s="652"/>
      <c r="TJV414" s="649"/>
      <c r="TJZ414" s="651"/>
      <c r="TKA414" s="651"/>
      <c r="TKB414" s="649"/>
      <c r="TKF414" s="651"/>
      <c r="TKG414" s="651"/>
      <c r="TKH414" s="649"/>
      <c r="TKL414" s="651"/>
      <c r="TKM414" s="651"/>
      <c r="TKN414" s="649"/>
      <c r="TKR414" s="651"/>
      <c r="TKS414" s="651"/>
      <c r="TKT414" s="652"/>
      <c r="TKU414" s="649"/>
      <c r="TKY414" s="651"/>
      <c r="TKZ414" s="651"/>
      <c r="TLA414" s="649"/>
      <c r="TLE414" s="651"/>
      <c r="TLF414" s="651"/>
      <c r="TLG414" s="649"/>
      <c r="TLK414" s="651"/>
      <c r="TLL414" s="651"/>
      <c r="TLM414" s="649"/>
      <c r="TLQ414" s="651"/>
      <c r="TLR414" s="651"/>
      <c r="TLS414" s="652"/>
      <c r="TLT414" s="649"/>
      <c r="TLX414" s="651"/>
      <c r="TLY414" s="651"/>
      <c r="TLZ414" s="649"/>
      <c r="TMD414" s="651"/>
      <c r="TME414" s="651"/>
      <c r="TMF414" s="649"/>
      <c r="TMJ414" s="651"/>
      <c r="TMK414" s="651"/>
      <c r="TML414" s="649"/>
      <c r="TMP414" s="651"/>
      <c r="TMQ414" s="651"/>
      <c r="TMR414" s="652"/>
      <c r="TMS414" s="649"/>
      <c r="TMW414" s="651"/>
      <c r="TMX414" s="651"/>
      <c r="TMY414" s="649"/>
      <c r="TNC414" s="651"/>
      <c r="TND414" s="651"/>
      <c r="TNE414" s="649"/>
      <c r="TNI414" s="651"/>
      <c r="TNJ414" s="651"/>
      <c r="TNK414" s="649"/>
      <c r="TNO414" s="651"/>
      <c r="TNP414" s="651"/>
      <c r="TNQ414" s="652"/>
      <c r="TNR414" s="649"/>
      <c r="TNV414" s="651"/>
      <c r="TNW414" s="651"/>
      <c r="TNX414" s="649"/>
      <c r="TOB414" s="651"/>
      <c r="TOC414" s="651"/>
      <c r="TOD414" s="649"/>
      <c r="TOH414" s="651"/>
      <c r="TOI414" s="651"/>
      <c r="TOJ414" s="649"/>
      <c r="TON414" s="651"/>
      <c r="TOO414" s="651"/>
      <c r="TOP414" s="652"/>
      <c r="TOQ414" s="649"/>
      <c r="TOU414" s="651"/>
      <c r="TOV414" s="651"/>
      <c r="TOW414" s="649"/>
      <c r="TPA414" s="651"/>
      <c r="TPB414" s="651"/>
      <c r="TPC414" s="649"/>
      <c r="TPG414" s="651"/>
      <c r="TPH414" s="651"/>
      <c r="TPI414" s="649"/>
      <c r="TPM414" s="651"/>
      <c r="TPN414" s="651"/>
      <c r="TPO414" s="652"/>
      <c r="TPP414" s="649"/>
      <c r="TPT414" s="651"/>
      <c r="TPU414" s="651"/>
      <c r="TPV414" s="649"/>
      <c r="TPZ414" s="651"/>
      <c r="TQA414" s="651"/>
      <c r="TQB414" s="649"/>
      <c r="TQF414" s="651"/>
      <c r="TQG414" s="651"/>
      <c r="TQH414" s="649"/>
      <c r="TQL414" s="651"/>
      <c r="TQM414" s="651"/>
      <c r="TQN414" s="652"/>
      <c r="TQO414" s="649"/>
      <c r="TQS414" s="651"/>
      <c r="TQT414" s="651"/>
      <c r="TQU414" s="649"/>
      <c r="TQY414" s="651"/>
      <c r="TQZ414" s="651"/>
      <c r="TRA414" s="649"/>
      <c r="TRE414" s="651"/>
      <c r="TRF414" s="651"/>
      <c r="TRG414" s="649"/>
      <c r="TRK414" s="651"/>
      <c r="TRL414" s="651"/>
      <c r="TRM414" s="652"/>
      <c r="TRN414" s="649"/>
      <c r="TRR414" s="651"/>
      <c r="TRS414" s="651"/>
      <c r="TRT414" s="649"/>
      <c r="TRX414" s="651"/>
      <c r="TRY414" s="651"/>
      <c r="TRZ414" s="649"/>
      <c r="TSD414" s="651"/>
      <c r="TSE414" s="651"/>
      <c r="TSF414" s="649"/>
      <c r="TSJ414" s="651"/>
      <c r="TSK414" s="651"/>
      <c r="TSL414" s="652"/>
      <c r="TSM414" s="649"/>
      <c r="TSQ414" s="651"/>
      <c r="TSR414" s="651"/>
      <c r="TSS414" s="649"/>
      <c r="TSW414" s="651"/>
      <c r="TSX414" s="651"/>
      <c r="TSY414" s="649"/>
      <c r="TTC414" s="651"/>
      <c r="TTD414" s="651"/>
      <c r="TTE414" s="649"/>
      <c r="TTI414" s="651"/>
      <c r="TTJ414" s="651"/>
      <c r="TTK414" s="652"/>
      <c r="TTL414" s="649"/>
      <c r="TTP414" s="651"/>
      <c r="TTQ414" s="651"/>
      <c r="TTR414" s="649"/>
      <c r="TTV414" s="651"/>
      <c r="TTW414" s="651"/>
      <c r="TTX414" s="649"/>
      <c r="TUB414" s="651"/>
      <c r="TUC414" s="651"/>
      <c r="TUD414" s="649"/>
      <c r="TUH414" s="651"/>
      <c r="TUI414" s="651"/>
      <c r="TUJ414" s="652"/>
      <c r="TUK414" s="649"/>
      <c r="TUO414" s="651"/>
      <c r="TUP414" s="651"/>
      <c r="TUQ414" s="649"/>
      <c r="TUU414" s="651"/>
      <c r="TUV414" s="651"/>
      <c r="TUW414" s="649"/>
      <c r="TVA414" s="651"/>
      <c r="TVB414" s="651"/>
      <c r="TVC414" s="649"/>
      <c r="TVG414" s="651"/>
      <c r="TVH414" s="651"/>
      <c r="TVI414" s="652"/>
      <c r="TVJ414" s="649"/>
      <c r="TVN414" s="651"/>
      <c r="TVO414" s="651"/>
      <c r="TVP414" s="649"/>
      <c r="TVT414" s="651"/>
      <c r="TVU414" s="651"/>
      <c r="TVV414" s="649"/>
      <c r="TVZ414" s="651"/>
      <c r="TWA414" s="651"/>
      <c r="TWB414" s="649"/>
      <c r="TWF414" s="651"/>
      <c r="TWG414" s="651"/>
      <c r="TWH414" s="652"/>
      <c r="TWI414" s="649"/>
      <c r="TWM414" s="651"/>
      <c r="TWN414" s="651"/>
      <c r="TWO414" s="649"/>
      <c r="TWS414" s="651"/>
      <c r="TWT414" s="651"/>
      <c r="TWU414" s="649"/>
      <c r="TWY414" s="651"/>
      <c r="TWZ414" s="651"/>
      <c r="TXA414" s="649"/>
      <c r="TXE414" s="651"/>
      <c r="TXF414" s="651"/>
      <c r="TXG414" s="652"/>
      <c r="TXH414" s="649"/>
      <c r="TXL414" s="651"/>
      <c r="TXM414" s="651"/>
      <c r="TXN414" s="649"/>
      <c r="TXR414" s="651"/>
      <c r="TXS414" s="651"/>
      <c r="TXT414" s="649"/>
      <c r="TXX414" s="651"/>
      <c r="TXY414" s="651"/>
      <c r="TXZ414" s="649"/>
      <c r="TYD414" s="651"/>
      <c r="TYE414" s="651"/>
      <c r="TYF414" s="652"/>
      <c r="TYG414" s="649"/>
      <c r="TYK414" s="651"/>
      <c r="TYL414" s="651"/>
      <c r="TYM414" s="649"/>
      <c r="TYQ414" s="651"/>
      <c r="TYR414" s="651"/>
      <c r="TYS414" s="649"/>
      <c r="TYW414" s="651"/>
      <c r="TYX414" s="651"/>
      <c r="TYY414" s="649"/>
      <c r="TZC414" s="651"/>
      <c r="TZD414" s="651"/>
      <c r="TZE414" s="652"/>
      <c r="TZF414" s="649"/>
      <c r="TZJ414" s="651"/>
      <c r="TZK414" s="651"/>
      <c r="TZL414" s="649"/>
      <c r="TZP414" s="651"/>
      <c r="TZQ414" s="651"/>
      <c r="TZR414" s="649"/>
      <c r="TZV414" s="651"/>
      <c r="TZW414" s="651"/>
      <c r="TZX414" s="649"/>
      <c r="UAB414" s="651"/>
      <c r="UAC414" s="651"/>
      <c r="UAD414" s="652"/>
      <c r="UAE414" s="649"/>
      <c r="UAI414" s="651"/>
      <c r="UAJ414" s="651"/>
      <c r="UAK414" s="649"/>
      <c r="UAO414" s="651"/>
      <c r="UAP414" s="651"/>
      <c r="UAQ414" s="649"/>
      <c r="UAU414" s="651"/>
      <c r="UAV414" s="651"/>
      <c r="UAW414" s="649"/>
      <c r="UBA414" s="651"/>
      <c r="UBB414" s="651"/>
      <c r="UBC414" s="652"/>
      <c r="UBD414" s="649"/>
      <c r="UBH414" s="651"/>
      <c r="UBI414" s="651"/>
      <c r="UBJ414" s="649"/>
      <c r="UBN414" s="651"/>
      <c r="UBO414" s="651"/>
      <c r="UBP414" s="649"/>
      <c r="UBT414" s="651"/>
      <c r="UBU414" s="651"/>
      <c r="UBV414" s="649"/>
      <c r="UBZ414" s="651"/>
      <c r="UCA414" s="651"/>
      <c r="UCB414" s="652"/>
      <c r="UCC414" s="649"/>
      <c r="UCG414" s="651"/>
      <c r="UCH414" s="651"/>
      <c r="UCI414" s="649"/>
      <c r="UCM414" s="651"/>
      <c r="UCN414" s="651"/>
      <c r="UCO414" s="649"/>
      <c r="UCS414" s="651"/>
      <c r="UCT414" s="651"/>
      <c r="UCU414" s="649"/>
      <c r="UCY414" s="651"/>
      <c r="UCZ414" s="651"/>
      <c r="UDA414" s="652"/>
      <c r="UDB414" s="649"/>
      <c r="UDF414" s="651"/>
      <c r="UDG414" s="651"/>
      <c r="UDH414" s="649"/>
      <c r="UDL414" s="651"/>
      <c r="UDM414" s="651"/>
      <c r="UDN414" s="649"/>
      <c r="UDR414" s="651"/>
      <c r="UDS414" s="651"/>
      <c r="UDT414" s="649"/>
      <c r="UDX414" s="651"/>
      <c r="UDY414" s="651"/>
      <c r="UDZ414" s="652"/>
      <c r="UEA414" s="649"/>
      <c r="UEE414" s="651"/>
      <c r="UEF414" s="651"/>
      <c r="UEG414" s="649"/>
      <c r="UEK414" s="651"/>
      <c r="UEL414" s="651"/>
      <c r="UEM414" s="649"/>
      <c r="UEQ414" s="651"/>
      <c r="UER414" s="651"/>
      <c r="UES414" s="649"/>
      <c r="UEW414" s="651"/>
      <c r="UEX414" s="651"/>
      <c r="UEY414" s="652"/>
      <c r="UEZ414" s="649"/>
      <c r="UFD414" s="651"/>
      <c r="UFE414" s="651"/>
      <c r="UFF414" s="649"/>
      <c r="UFJ414" s="651"/>
      <c r="UFK414" s="651"/>
      <c r="UFL414" s="649"/>
      <c r="UFP414" s="651"/>
      <c r="UFQ414" s="651"/>
      <c r="UFR414" s="649"/>
      <c r="UFV414" s="651"/>
      <c r="UFW414" s="651"/>
      <c r="UFX414" s="652"/>
      <c r="UFY414" s="649"/>
      <c r="UGC414" s="651"/>
      <c r="UGD414" s="651"/>
      <c r="UGE414" s="649"/>
      <c r="UGI414" s="651"/>
      <c r="UGJ414" s="651"/>
      <c r="UGK414" s="649"/>
      <c r="UGO414" s="651"/>
      <c r="UGP414" s="651"/>
      <c r="UGQ414" s="649"/>
      <c r="UGU414" s="651"/>
      <c r="UGV414" s="651"/>
      <c r="UGW414" s="652"/>
      <c r="UGX414" s="649"/>
      <c r="UHB414" s="651"/>
      <c r="UHC414" s="651"/>
      <c r="UHD414" s="649"/>
      <c r="UHH414" s="651"/>
      <c r="UHI414" s="651"/>
      <c r="UHJ414" s="649"/>
      <c r="UHN414" s="651"/>
      <c r="UHO414" s="651"/>
      <c r="UHP414" s="649"/>
      <c r="UHT414" s="651"/>
      <c r="UHU414" s="651"/>
      <c r="UHV414" s="652"/>
      <c r="UHW414" s="649"/>
      <c r="UIA414" s="651"/>
      <c r="UIB414" s="651"/>
      <c r="UIC414" s="649"/>
      <c r="UIG414" s="651"/>
      <c r="UIH414" s="651"/>
      <c r="UII414" s="649"/>
      <c r="UIM414" s="651"/>
      <c r="UIN414" s="651"/>
      <c r="UIO414" s="649"/>
      <c r="UIS414" s="651"/>
      <c r="UIT414" s="651"/>
      <c r="UIU414" s="652"/>
      <c r="UIV414" s="649"/>
      <c r="UIZ414" s="651"/>
      <c r="UJA414" s="651"/>
      <c r="UJB414" s="649"/>
      <c r="UJF414" s="651"/>
      <c r="UJG414" s="651"/>
      <c r="UJH414" s="649"/>
      <c r="UJL414" s="651"/>
      <c r="UJM414" s="651"/>
      <c r="UJN414" s="649"/>
      <c r="UJR414" s="651"/>
      <c r="UJS414" s="651"/>
      <c r="UJT414" s="652"/>
      <c r="UJU414" s="649"/>
      <c r="UJY414" s="651"/>
      <c r="UJZ414" s="651"/>
      <c r="UKA414" s="649"/>
      <c r="UKE414" s="651"/>
      <c r="UKF414" s="651"/>
      <c r="UKG414" s="649"/>
      <c r="UKK414" s="651"/>
      <c r="UKL414" s="651"/>
      <c r="UKM414" s="649"/>
      <c r="UKQ414" s="651"/>
      <c r="UKR414" s="651"/>
      <c r="UKS414" s="652"/>
      <c r="UKT414" s="649"/>
      <c r="UKX414" s="651"/>
      <c r="UKY414" s="651"/>
      <c r="UKZ414" s="649"/>
      <c r="ULD414" s="651"/>
      <c r="ULE414" s="651"/>
      <c r="ULF414" s="649"/>
      <c r="ULJ414" s="651"/>
      <c r="ULK414" s="651"/>
      <c r="ULL414" s="649"/>
      <c r="ULP414" s="651"/>
      <c r="ULQ414" s="651"/>
      <c r="ULR414" s="652"/>
      <c r="ULS414" s="649"/>
      <c r="ULW414" s="651"/>
      <c r="ULX414" s="651"/>
      <c r="ULY414" s="649"/>
      <c r="UMC414" s="651"/>
      <c r="UMD414" s="651"/>
      <c r="UME414" s="649"/>
      <c r="UMI414" s="651"/>
      <c r="UMJ414" s="651"/>
      <c r="UMK414" s="649"/>
      <c r="UMO414" s="651"/>
      <c r="UMP414" s="651"/>
      <c r="UMQ414" s="652"/>
      <c r="UMR414" s="649"/>
      <c r="UMV414" s="651"/>
      <c r="UMW414" s="651"/>
      <c r="UMX414" s="649"/>
      <c r="UNB414" s="651"/>
      <c r="UNC414" s="651"/>
      <c r="UND414" s="649"/>
      <c r="UNH414" s="651"/>
      <c r="UNI414" s="651"/>
      <c r="UNJ414" s="649"/>
      <c r="UNN414" s="651"/>
      <c r="UNO414" s="651"/>
      <c r="UNP414" s="652"/>
      <c r="UNQ414" s="649"/>
      <c r="UNU414" s="651"/>
      <c r="UNV414" s="651"/>
      <c r="UNW414" s="649"/>
      <c r="UOA414" s="651"/>
      <c r="UOB414" s="651"/>
      <c r="UOC414" s="649"/>
      <c r="UOG414" s="651"/>
      <c r="UOH414" s="651"/>
      <c r="UOI414" s="649"/>
      <c r="UOM414" s="651"/>
      <c r="UON414" s="651"/>
      <c r="UOO414" s="652"/>
      <c r="UOP414" s="649"/>
      <c r="UOT414" s="651"/>
      <c r="UOU414" s="651"/>
      <c r="UOV414" s="649"/>
      <c r="UOZ414" s="651"/>
      <c r="UPA414" s="651"/>
      <c r="UPB414" s="649"/>
      <c r="UPF414" s="651"/>
      <c r="UPG414" s="651"/>
      <c r="UPH414" s="649"/>
      <c r="UPL414" s="651"/>
      <c r="UPM414" s="651"/>
      <c r="UPN414" s="652"/>
      <c r="UPO414" s="649"/>
      <c r="UPS414" s="651"/>
      <c r="UPT414" s="651"/>
      <c r="UPU414" s="649"/>
      <c r="UPY414" s="651"/>
      <c r="UPZ414" s="651"/>
      <c r="UQA414" s="649"/>
      <c r="UQE414" s="651"/>
      <c r="UQF414" s="651"/>
      <c r="UQG414" s="649"/>
      <c r="UQK414" s="651"/>
      <c r="UQL414" s="651"/>
      <c r="UQM414" s="652"/>
      <c r="UQN414" s="649"/>
      <c r="UQR414" s="651"/>
      <c r="UQS414" s="651"/>
      <c r="UQT414" s="649"/>
      <c r="UQX414" s="651"/>
      <c r="UQY414" s="651"/>
      <c r="UQZ414" s="649"/>
      <c r="URD414" s="651"/>
      <c r="URE414" s="651"/>
      <c r="URF414" s="649"/>
      <c r="URJ414" s="651"/>
      <c r="URK414" s="651"/>
      <c r="URL414" s="652"/>
      <c r="URM414" s="649"/>
      <c r="URQ414" s="651"/>
      <c r="URR414" s="651"/>
      <c r="URS414" s="649"/>
      <c r="URW414" s="651"/>
      <c r="URX414" s="651"/>
      <c r="URY414" s="649"/>
      <c r="USC414" s="651"/>
      <c r="USD414" s="651"/>
      <c r="USE414" s="649"/>
      <c r="USI414" s="651"/>
      <c r="USJ414" s="651"/>
      <c r="USK414" s="652"/>
      <c r="USL414" s="649"/>
      <c r="USP414" s="651"/>
      <c r="USQ414" s="651"/>
      <c r="USR414" s="649"/>
      <c r="USV414" s="651"/>
      <c r="USW414" s="651"/>
      <c r="USX414" s="649"/>
      <c r="UTB414" s="651"/>
      <c r="UTC414" s="651"/>
      <c r="UTD414" s="649"/>
      <c r="UTH414" s="651"/>
      <c r="UTI414" s="651"/>
      <c r="UTJ414" s="652"/>
      <c r="UTK414" s="649"/>
      <c r="UTO414" s="651"/>
      <c r="UTP414" s="651"/>
      <c r="UTQ414" s="649"/>
      <c r="UTU414" s="651"/>
      <c r="UTV414" s="651"/>
      <c r="UTW414" s="649"/>
      <c r="UUA414" s="651"/>
      <c r="UUB414" s="651"/>
      <c r="UUC414" s="649"/>
      <c r="UUG414" s="651"/>
      <c r="UUH414" s="651"/>
      <c r="UUI414" s="652"/>
      <c r="UUJ414" s="649"/>
      <c r="UUN414" s="651"/>
      <c r="UUO414" s="651"/>
      <c r="UUP414" s="649"/>
      <c r="UUT414" s="651"/>
      <c r="UUU414" s="651"/>
      <c r="UUV414" s="649"/>
      <c r="UUZ414" s="651"/>
      <c r="UVA414" s="651"/>
      <c r="UVB414" s="649"/>
      <c r="UVF414" s="651"/>
      <c r="UVG414" s="651"/>
      <c r="UVH414" s="652"/>
      <c r="UVI414" s="649"/>
      <c r="UVM414" s="651"/>
      <c r="UVN414" s="651"/>
      <c r="UVO414" s="649"/>
      <c r="UVS414" s="651"/>
      <c r="UVT414" s="651"/>
      <c r="UVU414" s="649"/>
      <c r="UVY414" s="651"/>
      <c r="UVZ414" s="651"/>
      <c r="UWA414" s="649"/>
      <c r="UWE414" s="651"/>
      <c r="UWF414" s="651"/>
      <c r="UWG414" s="652"/>
      <c r="UWH414" s="649"/>
      <c r="UWL414" s="651"/>
      <c r="UWM414" s="651"/>
      <c r="UWN414" s="649"/>
      <c r="UWR414" s="651"/>
      <c r="UWS414" s="651"/>
      <c r="UWT414" s="649"/>
      <c r="UWX414" s="651"/>
      <c r="UWY414" s="651"/>
      <c r="UWZ414" s="649"/>
      <c r="UXD414" s="651"/>
      <c r="UXE414" s="651"/>
      <c r="UXF414" s="652"/>
      <c r="UXG414" s="649"/>
      <c r="UXK414" s="651"/>
      <c r="UXL414" s="651"/>
      <c r="UXM414" s="649"/>
      <c r="UXQ414" s="651"/>
      <c r="UXR414" s="651"/>
      <c r="UXS414" s="649"/>
      <c r="UXW414" s="651"/>
      <c r="UXX414" s="651"/>
      <c r="UXY414" s="649"/>
      <c r="UYC414" s="651"/>
      <c r="UYD414" s="651"/>
      <c r="UYE414" s="652"/>
      <c r="UYF414" s="649"/>
      <c r="UYJ414" s="651"/>
      <c r="UYK414" s="651"/>
      <c r="UYL414" s="649"/>
      <c r="UYP414" s="651"/>
      <c r="UYQ414" s="651"/>
      <c r="UYR414" s="649"/>
      <c r="UYV414" s="651"/>
      <c r="UYW414" s="651"/>
      <c r="UYX414" s="649"/>
      <c r="UZB414" s="651"/>
      <c r="UZC414" s="651"/>
      <c r="UZD414" s="652"/>
      <c r="UZE414" s="649"/>
      <c r="UZI414" s="651"/>
      <c r="UZJ414" s="651"/>
      <c r="UZK414" s="649"/>
      <c r="UZO414" s="651"/>
      <c r="UZP414" s="651"/>
      <c r="UZQ414" s="649"/>
      <c r="UZU414" s="651"/>
      <c r="UZV414" s="651"/>
      <c r="UZW414" s="649"/>
      <c r="VAA414" s="651"/>
      <c r="VAB414" s="651"/>
      <c r="VAC414" s="652"/>
      <c r="VAD414" s="649"/>
      <c r="VAH414" s="651"/>
      <c r="VAI414" s="651"/>
      <c r="VAJ414" s="649"/>
      <c r="VAN414" s="651"/>
      <c r="VAO414" s="651"/>
      <c r="VAP414" s="649"/>
      <c r="VAT414" s="651"/>
      <c r="VAU414" s="651"/>
      <c r="VAV414" s="649"/>
      <c r="VAZ414" s="651"/>
      <c r="VBA414" s="651"/>
      <c r="VBB414" s="652"/>
      <c r="VBC414" s="649"/>
      <c r="VBG414" s="651"/>
      <c r="VBH414" s="651"/>
      <c r="VBI414" s="649"/>
      <c r="VBM414" s="651"/>
      <c r="VBN414" s="651"/>
      <c r="VBO414" s="649"/>
      <c r="VBS414" s="651"/>
      <c r="VBT414" s="651"/>
      <c r="VBU414" s="649"/>
      <c r="VBY414" s="651"/>
      <c r="VBZ414" s="651"/>
      <c r="VCA414" s="652"/>
      <c r="VCB414" s="649"/>
      <c r="VCF414" s="651"/>
      <c r="VCG414" s="651"/>
      <c r="VCH414" s="649"/>
      <c r="VCL414" s="651"/>
      <c r="VCM414" s="651"/>
      <c r="VCN414" s="649"/>
      <c r="VCR414" s="651"/>
      <c r="VCS414" s="651"/>
      <c r="VCT414" s="649"/>
      <c r="VCX414" s="651"/>
      <c r="VCY414" s="651"/>
      <c r="VCZ414" s="652"/>
      <c r="VDA414" s="649"/>
      <c r="VDE414" s="651"/>
      <c r="VDF414" s="651"/>
      <c r="VDG414" s="649"/>
      <c r="VDK414" s="651"/>
      <c r="VDL414" s="651"/>
      <c r="VDM414" s="649"/>
      <c r="VDQ414" s="651"/>
      <c r="VDR414" s="651"/>
      <c r="VDS414" s="649"/>
      <c r="VDW414" s="651"/>
      <c r="VDX414" s="651"/>
      <c r="VDY414" s="652"/>
      <c r="VDZ414" s="649"/>
      <c r="VED414" s="651"/>
      <c r="VEE414" s="651"/>
      <c r="VEF414" s="649"/>
      <c r="VEJ414" s="651"/>
      <c r="VEK414" s="651"/>
      <c r="VEL414" s="649"/>
      <c r="VEP414" s="651"/>
      <c r="VEQ414" s="651"/>
      <c r="VER414" s="649"/>
      <c r="VEV414" s="651"/>
      <c r="VEW414" s="651"/>
      <c r="VEX414" s="652"/>
      <c r="VEY414" s="649"/>
      <c r="VFC414" s="651"/>
      <c r="VFD414" s="651"/>
      <c r="VFE414" s="649"/>
      <c r="VFI414" s="651"/>
      <c r="VFJ414" s="651"/>
      <c r="VFK414" s="649"/>
      <c r="VFO414" s="651"/>
      <c r="VFP414" s="651"/>
      <c r="VFQ414" s="649"/>
      <c r="VFU414" s="651"/>
      <c r="VFV414" s="651"/>
      <c r="VFW414" s="652"/>
      <c r="VFX414" s="649"/>
      <c r="VGB414" s="651"/>
      <c r="VGC414" s="651"/>
      <c r="VGD414" s="649"/>
      <c r="VGH414" s="651"/>
      <c r="VGI414" s="651"/>
      <c r="VGJ414" s="649"/>
      <c r="VGN414" s="651"/>
      <c r="VGO414" s="651"/>
      <c r="VGP414" s="649"/>
      <c r="VGT414" s="651"/>
      <c r="VGU414" s="651"/>
      <c r="VGV414" s="652"/>
      <c r="VGW414" s="649"/>
      <c r="VHA414" s="651"/>
      <c r="VHB414" s="651"/>
      <c r="VHC414" s="649"/>
      <c r="VHG414" s="651"/>
      <c r="VHH414" s="651"/>
      <c r="VHI414" s="649"/>
      <c r="VHM414" s="651"/>
      <c r="VHN414" s="651"/>
      <c r="VHO414" s="649"/>
      <c r="VHS414" s="651"/>
      <c r="VHT414" s="651"/>
      <c r="VHU414" s="652"/>
      <c r="VHV414" s="649"/>
      <c r="VHZ414" s="651"/>
      <c r="VIA414" s="651"/>
      <c r="VIB414" s="649"/>
      <c r="VIF414" s="651"/>
      <c r="VIG414" s="651"/>
      <c r="VIH414" s="649"/>
      <c r="VIL414" s="651"/>
      <c r="VIM414" s="651"/>
      <c r="VIN414" s="649"/>
      <c r="VIR414" s="651"/>
      <c r="VIS414" s="651"/>
      <c r="VIT414" s="652"/>
      <c r="VIU414" s="649"/>
      <c r="VIY414" s="651"/>
      <c r="VIZ414" s="651"/>
      <c r="VJA414" s="649"/>
      <c r="VJE414" s="651"/>
      <c r="VJF414" s="651"/>
      <c r="VJG414" s="649"/>
      <c r="VJK414" s="651"/>
      <c r="VJL414" s="651"/>
      <c r="VJM414" s="649"/>
      <c r="VJQ414" s="651"/>
      <c r="VJR414" s="651"/>
      <c r="VJS414" s="652"/>
      <c r="VJT414" s="649"/>
      <c r="VJX414" s="651"/>
      <c r="VJY414" s="651"/>
      <c r="VJZ414" s="649"/>
      <c r="VKD414" s="651"/>
      <c r="VKE414" s="651"/>
      <c r="VKF414" s="649"/>
      <c r="VKJ414" s="651"/>
      <c r="VKK414" s="651"/>
      <c r="VKL414" s="649"/>
      <c r="VKP414" s="651"/>
      <c r="VKQ414" s="651"/>
      <c r="VKR414" s="652"/>
      <c r="VKS414" s="649"/>
      <c r="VKW414" s="651"/>
      <c r="VKX414" s="651"/>
      <c r="VKY414" s="649"/>
      <c r="VLC414" s="651"/>
      <c r="VLD414" s="651"/>
      <c r="VLE414" s="649"/>
      <c r="VLI414" s="651"/>
      <c r="VLJ414" s="651"/>
      <c r="VLK414" s="649"/>
      <c r="VLO414" s="651"/>
      <c r="VLP414" s="651"/>
      <c r="VLQ414" s="652"/>
      <c r="VLR414" s="649"/>
      <c r="VLV414" s="651"/>
      <c r="VLW414" s="651"/>
      <c r="VLX414" s="649"/>
      <c r="VMB414" s="651"/>
      <c r="VMC414" s="651"/>
      <c r="VMD414" s="649"/>
      <c r="VMH414" s="651"/>
      <c r="VMI414" s="651"/>
      <c r="VMJ414" s="649"/>
      <c r="VMN414" s="651"/>
      <c r="VMO414" s="651"/>
      <c r="VMP414" s="652"/>
      <c r="VMQ414" s="649"/>
      <c r="VMU414" s="651"/>
      <c r="VMV414" s="651"/>
      <c r="VMW414" s="649"/>
      <c r="VNA414" s="651"/>
      <c r="VNB414" s="651"/>
      <c r="VNC414" s="649"/>
      <c r="VNG414" s="651"/>
      <c r="VNH414" s="651"/>
      <c r="VNI414" s="649"/>
      <c r="VNM414" s="651"/>
      <c r="VNN414" s="651"/>
      <c r="VNO414" s="652"/>
      <c r="VNP414" s="649"/>
      <c r="VNT414" s="651"/>
      <c r="VNU414" s="651"/>
      <c r="VNV414" s="649"/>
      <c r="VNZ414" s="651"/>
      <c r="VOA414" s="651"/>
      <c r="VOB414" s="649"/>
      <c r="VOF414" s="651"/>
      <c r="VOG414" s="651"/>
      <c r="VOH414" s="649"/>
      <c r="VOL414" s="651"/>
      <c r="VOM414" s="651"/>
      <c r="VON414" s="652"/>
      <c r="VOO414" s="649"/>
      <c r="VOS414" s="651"/>
      <c r="VOT414" s="651"/>
      <c r="VOU414" s="649"/>
      <c r="VOY414" s="651"/>
      <c r="VOZ414" s="651"/>
      <c r="VPA414" s="649"/>
      <c r="VPE414" s="651"/>
      <c r="VPF414" s="651"/>
      <c r="VPG414" s="649"/>
      <c r="VPK414" s="651"/>
      <c r="VPL414" s="651"/>
      <c r="VPM414" s="652"/>
      <c r="VPN414" s="649"/>
      <c r="VPR414" s="651"/>
      <c r="VPS414" s="651"/>
      <c r="VPT414" s="649"/>
      <c r="VPX414" s="651"/>
      <c r="VPY414" s="651"/>
      <c r="VPZ414" s="649"/>
      <c r="VQD414" s="651"/>
      <c r="VQE414" s="651"/>
      <c r="VQF414" s="649"/>
      <c r="VQJ414" s="651"/>
      <c r="VQK414" s="651"/>
      <c r="VQL414" s="652"/>
      <c r="VQM414" s="649"/>
      <c r="VQQ414" s="651"/>
      <c r="VQR414" s="651"/>
      <c r="VQS414" s="649"/>
      <c r="VQW414" s="651"/>
      <c r="VQX414" s="651"/>
      <c r="VQY414" s="649"/>
      <c r="VRC414" s="651"/>
      <c r="VRD414" s="651"/>
      <c r="VRE414" s="649"/>
      <c r="VRI414" s="651"/>
      <c r="VRJ414" s="651"/>
      <c r="VRK414" s="652"/>
      <c r="VRL414" s="649"/>
      <c r="VRP414" s="651"/>
      <c r="VRQ414" s="651"/>
      <c r="VRR414" s="649"/>
      <c r="VRV414" s="651"/>
      <c r="VRW414" s="651"/>
      <c r="VRX414" s="649"/>
      <c r="VSB414" s="651"/>
      <c r="VSC414" s="651"/>
      <c r="VSD414" s="649"/>
      <c r="VSH414" s="651"/>
      <c r="VSI414" s="651"/>
      <c r="VSJ414" s="652"/>
      <c r="VSK414" s="649"/>
      <c r="VSO414" s="651"/>
      <c r="VSP414" s="651"/>
      <c r="VSQ414" s="649"/>
      <c r="VSU414" s="651"/>
      <c r="VSV414" s="651"/>
      <c r="VSW414" s="649"/>
      <c r="VTA414" s="651"/>
      <c r="VTB414" s="651"/>
      <c r="VTC414" s="649"/>
      <c r="VTG414" s="651"/>
      <c r="VTH414" s="651"/>
      <c r="VTI414" s="652"/>
      <c r="VTJ414" s="649"/>
      <c r="VTN414" s="651"/>
      <c r="VTO414" s="651"/>
      <c r="VTP414" s="649"/>
      <c r="VTT414" s="651"/>
      <c r="VTU414" s="651"/>
      <c r="VTV414" s="649"/>
      <c r="VTZ414" s="651"/>
      <c r="VUA414" s="651"/>
      <c r="VUB414" s="649"/>
      <c r="VUF414" s="651"/>
      <c r="VUG414" s="651"/>
      <c r="VUH414" s="652"/>
      <c r="VUI414" s="649"/>
      <c r="VUM414" s="651"/>
      <c r="VUN414" s="651"/>
      <c r="VUO414" s="649"/>
      <c r="VUS414" s="651"/>
      <c r="VUT414" s="651"/>
      <c r="VUU414" s="649"/>
      <c r="VUY414" s="651"/>
      <c r="VUZ414" s="651"/>
      <c r="VVA414" s="649"/>
      <c r="VVE414" s="651"/>
      <c r="VVF414" s="651"/>
      <c r="VVG414" s="652"/>
      <c r="VVH414" s="649"/>
      <c r="VVL414" s="651"/>
      <c r="VVM414" s="651"/>
      <c r="VVN414" s="649"/>
      <c r="VVR414" s="651"/>
      <c r="VVS414" s="651"/>
      <c r="VVT414" s="649"/>
      <c r="VVX414" s="651"/>
      <c r="VVY414" s="651"/>
      <c r="VVZ414" s="649"/>
      <c r="VWD414" s="651"/>
      <c r="VWE414" s="651"/>
      <c r="VWF414" s="652"/>
      <c r="VWG414" s="649"/>
      <c r="VWK414" s="651"/>
      <c r="VWL414" s="651"/>
      <c r="VWM414" s="649"/>
      <c r="VWQ414" s="651"/>
      <c r="VWR414" s="651"/>
      <c r="VWS414" s="649"/>
      <c r="VWW414" s="651"/>
      <c r="VWX414" s="651"/>
      <c r="VWY414" s="649"/>
      <c r="VXC414" s="651"/>
      <c r="VXD414" s="651"/>
      <c r="VXE414" s="652"/>
      <c r="VXF414" s="649"/>
      <c r="VXJ414" s="651"/>
      <c r="VXK414" s="651"/>
      <c r="VXL414" s="649"/>
      <c r="VXP414" s="651"/>
      <c r="VXQ414" s="651"/>
      <c r="VXR414" s="649"/>
      <c r="VXV414" s="651"/>
      <c r="VXW414" s="651"/>
      <c r="VXX414" s="649"/>
      <c r="VYB414" s="651"/>
      <c r="VYC414" s="651"/>
      <c r="VYD414" s="652"/>
      <c r="VYE414" s="649"/>
      <c r="VYI414" s="651"/>
      <c r="VYJ414" s="651"/>
      <c r="VYK414" s="649"/>
      <c r="VYO414" s="651"/>
      <c r="VYP414" s="651"/>
      <c r="VYQ414" s="649"/>
      <c r="VYU414" s="651"/>
      <c r="VYV414" s="651"/>
      <c r="VYW414" s="649"/>
      <c r="VZA414" s="651"/>
      <c r="VZB414" s="651"/>
      <c r="VZC414" s="652"/>
      <c r="VZD414" s="649"/>
      <c r="VZH414" s="651"/>
      <c r="VZI414" s="651"/>
      <c r="VZJ414" s="649"/>
      <c r="VZN414" s="651"/>
      <c r="VZO414" s="651"/>
      <c r="VZP414" s="649"/>
      <c r="VZT414" s="651"/>
      <c r="VZU414" s="651"/>
      <c r="VZV414" s="649"/>
      <c r="VZZ414" s="651"/>
      <c r="WAA414" s="651"/>
      <c r="WAB414" s="652"/>
      <c r="WAC414" s="649"/>
      <c r="WAG414" s="651"/>
      <c r="WAH414" s="651"/>
      <c r="WAI414" s="649"/>
      <c r="WAM414" s="651"/>
      <c r="WAN414" s="651"/>
      <c r="WAO414" s="649"/>
      <c r="WAS414" s="651"/>
      <c r="WAT414" s="651"/>
      <c r="WAU414" s="649"/>
      <c r="WAY414" s="651"/>
      <c r="WAZ414" s="651"/>
      <c r="WBA414" s="652"/>
      <c r="WBB414" s="649"/>
      <c r="WBF414" s="651"/>
      <c r="WBG414" s="651"/>
      <c r="WBH414" s="649"/>
      <c r="WBL414" s="651"/>
      <c r="WBM414" s="651"/>
      <c r="WBN414" s="649"/>
      <c r="WBR414" s="651"/>
      <c r="WBS414" s="651"/>
      <c r="WBT414" s="649"/>
      <c r="WBX414" s="651"/>
      <c r="WBY414" s="651"/>
      <c r="WBZ414" s="652"/>
      <c r="WCA414" s="649"/>
      <c r="WCE414" s="651"/>
      <c r="WCF414" s="651"/>
      <c r="WCG414" s="649"/>
      <c r="WCK414" s="651"/>
      <c r="WCL414" s="651"/>
      <c r="WCM414" s="649"/>
      <c r="WCQ414" s="651"/>
      <c r="WCR414" s="651"/>
      <c r="WCS414" s="649"/>
      <c r="WCW414" s="651"/>
      <c r="WCX414" s="651"/>
      <c r="WCY414" s="652"/>
      <c r="WCZ414" s="649"/>
      <c r="WDD414" s="651"/>
      <c r="WDE414" s="651"/>
      <c r="WDF414" s="649"/>
      <c r="WDJ414" s="651"/>
      <c r="WDK414" s="651"/>
      <c r="WDL414" s="649"/>
      <c r="WDP414" s="651"/>
      <c r="WDQ414" s="651"/>
      <c r="WDR414" s="649"/>
      <c r="WDV414" s="651"/>
      <c r="WDW414" s="651"/>
      <c r="WDX414" s="652"/>
      <c r="WDY414" s="649"/>
      <c r="WEC414" s="651"/>
      <c r="WED414" s="651"/>
      <c r="WEE414" s="649"/>
      <c r="WEI414" s="651"/>
      <c r="WEJ414" s="651"/>
      <c r="WEK414" s="649"/>
      <c r="WEO414" s="651"/>
      <c r="WEP414" s="651"/>
      <c r="WEQ414" s="649"/>
      <c r="WEU414" s="651"/>
      <c r="WEV414" s="651"/>
      <c r="WEW414" s="652"/>
      <c r="WEX414" s="649"/>
      <c r="WFB414" s="651"/>
      <c r="WFC414" s="651"/>
      <c r="WFD414" s="649"/>
      <c r="WFH414" s="651"/>
      <c r="WFI414" s="651"/>
      <c r="WFJ414" s="649"/>
      <c r="WFN414" s="651"/>
      <c r="WFO414" s="651"/>
      <c r="WFP414" s="649"/>
      <c r="WFT414" s="651"/>
      <c r="WFU414" s="651"/>
      <c r="WFV414" s="652"/>
      <c r="WFW414" s="649"/>
      <c r="WGA414" s="651"/>
      <c r="WGB414" s="651"/>
      <c r="WGC414" s="649"/>
      <c r="WGG414" s="651"/>
      <c r="WGH414" s="651"/>
      <c r="WGI414" s="649"/>
      <c r="WGM414" s="651"/>
      <c r="WGN414" s="651"/>
      <c r="WGO414" s="649"/>
      <c r="WGS414" s="651"/>
      <c r="WGT414" s="651"/>
      <c r="WGU414" s="652"/>
      <c r="WGV414" s="649"/>
      <c r="WGZ414" s="651"/>
      <c r="WHA414" s="651"/>
      <c r="WHB414" s="649"/>
      <c r="WHF414" s="651"/>
      <c r="WHG414" s="651"/>
      <c r="WHH414" s="649"/>
      <c r="WHL414" s="651"/>
      <c r="WHM414" s="651"/>
      <c r="WHN414" s="649"/>
      <c r="WHR414" s="651"/>
      <c r="WHS414" s="651"/>
      <c r="WHT414" s="652"/>
      <c r="WHU414" s="649"/>
      <c r="WHY414" s="651"/>
      <c r="WHZ414" s="651"/>
      <c r="WIA414" s="649"/>
      <c r="WIE414" s="651"/>
      <c r="WIF414" s="651"/>
      <c r="WIG414" s="649"/>
      <c r="WIK414" s="651"/>
      <c r="WIL414" s="651"/>
      <c r="WIM414" s="649"/>
      <c r="WIQ414" s="651"/>
      <c r="WIR414" s="651"/>
      <c r="WIS414" s="652"/>
      <c r="WIT414" s="649"/>
      <c r="WIX414" s="651"/>
      <c r="WIY414" s="651"/>
      <c r="WIZ414" s="649"/>
      <c r="WJD414" s="651"/>
      <c r="WJE414" s="651"/>
      <c r="WJF414" s="649"/>
      <c r="WJJ414" s="651"/>
      <c r="WJK414" s="651"/>
      <c r="WJL414" s="649"/>
      <c r="WJP414" s="651"/>
      <c r="WJQ414" s="651"/>
      <c r="WJR414" s="652"/>
      <c r="WJS414" s="649"/>
      <c r="WJW414" s="651"/>
      <c r="WJX414" s="651"/>
      <c r="WJY414" s="649"/>
      <c r="WKC414" s="651"/>
      <c r="WKD414" s="651"/>
      <c r="WKE414" s="649"/>
      <c r="WKI414" s="651"/>
      <c r="WKJ414" s="651"/>
      <c r="WKK414" s="649"/>
      <c r="WKO414" s="651"/>
      <c r="WKP414" s="651"/>
      <c r="WKQ414" s="652"/>
      <c r="WKR414" s="649"/>
      <c r="WKV414" s="651"/>
      <c r="WKW414" s="651"/>
      <c r="WKX414" s="649"/>
      <c r="WLB414" s="651"/>
      <c r="WLC414" s="651"/>
      <c r="WLD414" s="649"/>
      <c r="WLH414" s="651"/>
      <c r="WLI414" s="651"/>
      <c r="WLJ414" s="649"/>
      <c r="WLN414" s="651"/>
      <c r="WLO414" s="651"/>
      <c r="WLP414" s="652"/>
      <c r="WLQ414" s="649"/>
      <c r="WLU414" s="651"/>
      <c r="WLV414" s="651"/>
      <c r="WLW414" s="649"/>
      <c r="WMA414" s="651"/>
      <c r="WMB414" s="651"/>
      <c r="WMC414" s="649"/>
      <c r="WMG414" s="651"/>
      <c r="WMH414" s="651"/>
      <c r="WMI414" s="649"/>
      <c r="WMM414" s="651"/>
      <c r="WMN414" s="651"/>
      <c r="WMO414" s="652"/>
      <c r="WMP414" s="649"/>
      <c r="WMT414" s="651"/>
      <c r="WMU414" s="651"/>
      <c r="WMV414" s="649"/>
      <c r="WMZ414" s="651"/>
      <c r="WNA414" s="651"/>
      <c r="WNB414" s="649"/>
      <c r="WNF414" s="651"/>
      <c r="WNG414" s="651"/>
      <c r="WNH414" s="649"/>
      <c r="WNL414" s="651"/>
      <c r="WNM414" s="651"/>
      <c r="WNN414" s="652"/>
      <c r="WNO414" s="649"/>
      <c r="WNS414" s="651"/>
      <c r="WNT414" s="651"/>
      <c r="WNU414" s="649"/>
      <c r="WNY414" s="651"/>
      <c r="WNZ414" s="651"/>
      <c r="WOA414" s="649"/>
      <c r="WOE414" s="651"/>
      <c r="WOF414" s="651"/>
      <c r="WOG414" s="649"/>
      <c r="WOK414" s="651"/>
      <c r="WOL414" s="651"/>
      <c r="WOM414" s="652"/>
      <c r="WON414" s="649"/>
      <c r="WOR414" s="651"/>
      <c r="WOS414" s="651"/>
      <c r="WOT414" s="649"/>
      <c r="WOX414" s="651"/>
      <c r="WOY414" s="651"/>
      <c r="WOZ414" s="649"/>
      <c r="WPD414" s="651"/>
      <c r="WPE414" s="651"/>
      <c r="WPF414" s="649"/>
      <c r="WPJ414" s="651"/>
      <c r="WPK414" s="651"/>
      <c r="WPL414" s="652"/>
      <c r="WPM414" s="649"/>
      <c r="WPQ414" s="651"/>
      <c r="WPR414" s="651"/>
      <c r="WPS414" s="649"/>
      <c r="WPW414" s="651"/>
      <c r="WPX414" s="651"/>
      <c r="WPY414" s="649"/>
      <c r="WQC414" s="651"/>
      <c r="WQD414" s="651"/>
      <c r="WQE414" s="649"/>
      <c r="WQI414" s="651"/>
      <c r="WQJ414" s="651"/>
      <c r="WQK414" s="652"/>
      <c r="WQL414" s="649"/>
      <c r="WQP414" s="651"/>
      <c r="WQQ414" s="651"/>
      <c r="WQR414" s="649"/>
      <c r="WQV414" s="651"/>
      <c r="WQW414" s="651"/>
      <c r="WQX414" s="649"/>
      <c r="WRB414" s="651"/>
      <c r="WRC414" s="651"/>
      <c r="WRD414" s="649"/>
      <c r="WRH414" s="651"/>
      <c r="WRI414" s="651"/>
      <c r="WRJ414" s="652"/>
      <c r="WRK414" s="649"/>
      <c r="WRO414" s="651"/>
      <c r="WRP414" s="651"/>
      <c r="WRQ414" s="649"/>
      <c r="WRU414" s="651"/>
      <c r="WRV414" s="651"/>
      <c r="WRW414" s="649"/>
      <c r="WSA414" s="651"/>
      <c r="WSB414" s="651"/>
      <c r="WSC414" s="649"/>
      <c r="WSG414" s="651"/>
      <c r="WSH414" s="651"/>
      <c r="WSI414" s="652"/>
      <c r="WSJ414" s="649"/>
      <c r="WSN414" s="651"/>
      <c r="WSO414" s="651"/>
      <c r="WSP414" s="649"/>
      <c r="WST414" s="651"/>
      <c r="WSU414" s="651"/>
      <c r="WSV414" s="649"/>
      <c r="WSZ414" s="651"/>
      <c r="WTA414" s="651"/>
      <c r="WTB414" s="649"/>
      <c r="WTF414" s="651"/>
      <c r="WTG414" s="651"/>
      <c r="WTH414" s="652"/>
      <c r="WTI414" s="649"/>
      <c r="WTM414" s="651"/>
      <c r="WTN414" s="651"/>
      <c r="WTO414" s="649"/>
      <c r="WTS414" s="651"/>
      <c r="WTT414" s="651"/>
      <c r="WTU414" s="649"/>
      <c r="WTY414" s="651"/>
      <c r="WTZ414" s="651"/>
      <c r="WUA414" s="649"/>
      <c r="WUE414" s="651"/>
      <c r="WUF414" s="651"/>
      <c r="WUG414" s="652"/>
      <c r="WUH414" s="649"/>
      <c r="WUL414" s="651"/>
      <c r="WUM414" s="651"/>
      <c r="WUN414" s="649"/>
      <c r="WUR414" s="651"/>
      <c r="WUS414" s="651"/>
      <c r="WUT414" s="649"/>
      <c r="WUX414" s="651"/>
      <c r="WUY414" s="651"/>
      <c r="WUZ414" s="649"/>
      <c r="WVD414" s="651"/>
      <c r="WVE414" s="651"/>
      <c r="WVF414" s="652"/>
      <c r="WVG414" s="649"/>
      <c r="WVK414" s="651"/>
      <c r="WVL414" s="651"/>
      <c r="WVM414" s="649"/>
      <c r="WVQ414" s="651"/>
      <c r="WVR414" s="651"/>
      <c r="WVS414" s="649"/>
      <c r="WVW414" s="651"/>
      <c r="WVX414" s="651"/>
      <c r="WVY414" s="649"/>
      <c r="WWC414" s="651"/>
      <c r="WWD414" s="651"/>
      <c r="WWE414" s="652"/>
      <c r="WWF414" s="649"/>
      <c r="WWJ414" s="651"/>
      <c r="WWK414" s="651"/>
      <c r="WWL414" s="649"/>
      <c r="WWP414" s="651"/>
      <c r="WWQ414" s="651"/>
      <c r="WWR414" s="649"/>
      <c r="WWV414" s="651"/>
      <c r="WWW414" s="651"/>
      <c r="WWX414" s="649"/>
      <c r="WXB414" s="651"/>
      <c r="WXC414" s="651"/>
      <c r="WXD414" s="652"/>
      <c r="WXE414" s="649"/>
      <c r="WXI414" s="651"/>
      <c r="WXJ414" s="651"/>
      <c r="WXK414" s="649"/>
      <c r="WXO414" s="651"/>
      <c r="WXP414" s="651"/>
      <c r="WXQ414" s="649"/>
      <c r="WXU414" s="651"/>
      <c r="WXV414" s="651"/>
      <c r="WXW414" s="649"/>
      <c r="WYA414" s="651"/>
      <c r="WYB414" s="651"/>
      <c r="WYC414" s="652"/>
      <c r="WYD414" s="649"/>
      <c r="WYH414" s="651"/>
      <c r="WYI414" s="651"/>
      <c r="WYJ414" s="649"/>
      <c r="WYN414" s="651"/>
      <c r="WYO414" s="651"/>
      <c r="WYP414" s="649"/>
      <c r="WYT414" s="651"/>
      <c r="WYU414" s="651"/>
      <c r="WYV414" s="649"/>
      <c r="WYZ414" s="651"/>
      <c r="WZA414" s="651"/>
      <c r="WZB414" s="652"/>
      <c r="WZC414" s="649"/>
      <c r="WZG414" s="651"/>
      <c r="WZH414" s="651"/>
      <c r="WZI414" s="649"/>
      <c r="WZM414" s="651"/>
      <c r="WZN414" s="651"/>
      <c r="WZO414" s="649"/>
      <c r="WZS414" s="651"/>
      <c r="WZT414" s="651"/>
      <c r="WZU414" s="649"/>
      <c r="WZY414" s="651"/>
      <c r="WZZ414" s="651"/>
      <c r="XAA414" s="652"/>
      <c r="XAB414" s="649"/>
      <c r="XAF414" s="651"/>
      <c r="XAG414" s="651"/>
      <c r="XAH414" s="649"/>
      <c r="XAL414" s="651"/>
      <c r="XAM414" s="651"/>
      <c r="XAN414" s="649"/>
      <c r="XAR414" s="651"/>
      <c r="XAS414" s="651"/>
      <c r="XAT414" s="649"/>
      <c r="XAX414" s="651"/>
      <c r="XAY414" s="651"/>
      <c r="XAZ414" s="652"/>
      <c r="XBA414" s="649"/>
      <c r="XBE414" s="651"/>
      <c r="XBF414" s="651"/>
      <c r="XBG414" s="649"/>
      <c r="XBK414" s="651"/>
      <c r="XBL414" s="651"/>
      <c r="XBM414" s="649"/>
      <c r="XBQ414" s="651"/>
      <c r="XBR414" s="651"/>
      <c r="XBS414" s="649"/>
      <c r="XBW414" s="651"/>
      <c r="XBX414" s="651"/>
      <c r="XBY414" s="652"/>
      <c r="XBZ414" s="649"/>
      <c r="XCD414" s="651"/>
      <c r="XCE414" s="651"/>
      <c r="XCF414" s="649"/>
      <c r="XCJ414" s="651"/>
      <c r="XCK414" s="651"/>
      <c r="XCL414" s="649"/>
      <c r="XCP414" s="651"/>
      <c r="XCQ414" s="651"/>
      <c r="XCR414" s="649"/>
      <c r="XCV414" s="651"/>
      <c r="XCW414" s="651"/>
      <c r="XCX414" s="652"/>
      <c r="XCY414" s="649"/>
      <c r="XDC414" s="651"/>
      <c r="XDD414" s="651"/>
      <c r="XDE414" s="649"/>
      <c r="XDI414" s="651"/>
      <c r="XDJ414" s="651"/>
      <c r="XDK414" s="649"/>
      <c r="XDO414" s="651"/>
      <c r="XDP414" s="651"/>
      <c r="XDQ414" s="649"/>
      <c r="XDU414" s="651"/>
      <c r="XDV414" s="651"/>
      <c r="XDW414" s="652"/>
      <c r="XDX414" s="649"/>
      <c r="XEB414" s="651"/>
      <c r="XEC414" s="651"/>
      <c r="XED414" s="649"/>
      <c r="XEH414" s="651"/>
      <c r="XEI414" s="651"/>
      <c r="XEJ414" s="649"/>
      <c r="XEN414" s="651"/>
      <c r="XEO414" s="651"/>
      <c r="XEP414" s="649"/>
      <c r="XET414" s="651"/>
      <c r="XEU414" s="651"/>
      <c r="XEV414" s="652"/>
      <c r="XEW414" s="649"/>
      <c r="XFA414" s="651"/>
      <c r="XFB414" s="651"/>
      <c r="XFC414" s="649"/>
    </row>
    <row r="415" spans="1:2045 2049:3070 3074:4095 4099:5120 5124:8189 8193:9214 9218:10239 10243:11264 11268:14333 14337:15358 15362:16383">
      <c r="A415" s="976" t="s">
        <v>219</v>
      </c>
      <c r="B415" s="1161">
        <v>2010</v>
      </c>
      <c r="C415" s="1162"/>
      <c r="D415" s="1162"/>
      <c r="E415" s="1162"/>
      <c r="F415" s="1162"/>
      <c r="G415" s="1163"/>
      <c r="H415" s="1161">
        <v>2011</v>
      </c>
      <c r="I415" s="1162"/>
      <c r="J415" s="1162"/>
      <c r="K415" s="1162"/>
      <c r="L415" s="1162"/>
      <c r="M415" s="1163"/>
      <c r="N415" s="1154">
        <v>2012</v>
      </c>
      <c r="O415" s="1155"/>
      <c r="P415" s="1155"/>
      <c r="Q415" s="1155"/>
      <c r="R415" s="1155"/>
      <c r="S415" s="1155"/>
      <c r="T415" s="1155"/>
      <c r="U415" s="1155"/>
      <c r="V415" s="1155"/>
      <c r="W415" s="1155"/>
      <c r="X415" s="1155"/>
      <c r="Y415" s="1156"/>
    </row>
    <row r="416" spans="1:2045 2049:3070 3074:4095 4099:5120 5124:8189 8193:9214 9218:10239 10243:11264 11268:14333 14337:15358 15362:16383">
      <c r="A416" s="976"/>
      <c r="B416" s="1140"/>
      <c r="C416" s="1164"/>
      <c r="D416" s="1164"/>
      <c r="E416" s="1164"/>
      <c r="F416" s="1164"/>
      <c r="G416" s="1141"/>
      <c r="H416" s="1140"/>
      <c r="I416" s="1164"/>
      <c r="J416" s="1164"/>
      <c r="K416" s="1164"/>
      <c r="L416" s="1164"/>
      <c r="M416" s="1141"/>
      <c r="N416" s="1144" t="s">
        <v>0</v>
      </c>
      <c r="O416" s="1145"/>
      <c r="P416" s="1145"/>
      <c r="Q416" s="1145"/>
      <c r="R416" s="1145"/>
      <c r="S416" s="1146"/>
      <c r="T416" s="1144" t="s">
        <v>8</v>
      </c>
      <c r="U416" s="1145"/>
      <c r="V416" s="1145"/>
      <c r="W416" s="1145"/>
      <c r="X416" s="1145"/>
      <c r="Y416" s="1146"/>
    </row>
    <row r="417" spans="1:25" ht="51.75">
      <c r="A417" s="976"/>
      <c r="B417" s="620" t="s">
        <v>150</v>
      </c>
      <c r="C417" s="620" t="s">
        <v>151</v>
      </c>
      <c r="D417" s="620" t="s">
        <v>152</v>
      </c>
      <c r="E417" s="621" t="s">
        <v>153</v>
      </c>
      <c r="F417" s="620" t="s">
        <v>220</v>
      </c>
      <c r="G417" s="620" t="s">
        <v>221</v>
      </c>
      <c r="H417" s="620" t="s">
        <v>150</v>
      </c>
      <c r="I417" s="620" t="s">
        <v>151</v>
      </c>
      <c r="J417" s="620" t="s">
        <v>152</v>
      </c>
      <c r="K417" s="621" t="s">
        <v>153</v>
      </c>
      <c r="L417" s="620" t="s">
        <v>220</v>
      </c>
      <c r="M417" s="620" t="s">
        <v>221</v>
      </c>
      <c r="N417" s="620" t="s">
        <v>150</v>
      </c>
      <c r="O417" s="620" t="s">
        <v>151</v>
      </c>
      <c r="P417" s="620" t="s">
        <v>152</v>
      </c>
      <c r="Q417" s="621" t="s">
        <v>153</v>
      </c>
      <c r="R417" s="620" t="s">
        <v>220</v>
      </c>
      <c r="S417" s="620" t="s">
        <v>221</v>
      </c>
      <c r="T417" s="620" t="s">
        <v>150</v>
      </c>
      <c r="U417" s="620" t="s">
        <v>151</v>
      </c>
      <c r="V417" s="620" t="s">
        <v>152</v>
      </c>
      <c r="W417" s="621" t="s">
        <v>153</v>
      </c>
      <c r="X417" s="620" t="s">
        <v>220</v>
      </c>
      <c r="Y417" s="620" t="s">
        <v>221</v>
      </c>
    </row>
    <row r="418" spans="1:25" ht="15.75" customHeight="1">
      <c r="A418" s="977"/>
      <c r="B418" s="622" t="s">
        <v>223</v>
      </c>
      <c r="C418" s="622" t="s">
        <v>224</v>
      </c>
      <c r="D418" s="622" t="s">
        <v>225</v>
      </c>
      <c r="E418" s="621"/>
      <c r="F418" s="620"/>
      <c r="G418" s="620"/>
      <c r="H418" s="622" t="s">
        <v>223</v>
      </c>
      <c r="I418" s="622" t="s">
        <v>224</v>
      </c>
      <c r="J418" s="622" t="s">
        <v>225</v>
      </c>
      <c r="K418" s="621"/>
      <c r="L418" s="620"/>
      <c r="M418" s="620"/>
      <c r="N418" s="622" t="s">
        <v>223</v>
      </c>
      <c r="O418" s="622" t="s">
        <v>224</v>
      </c>
      <c r="P418" s="622" t="s">
        <v>225</v>
      </c>
      <c r="Q418" s="620"/>
      <c r="R418" s="620"/>
      <c r="S418" s="620"/>
      <c r="T418" s="622" t="s">
        <v>223</v>
      </c>
      <c r="U418" s="622" t="s">
        <v>224</v>
      </c>
      <c r="V418" s="622" t="s">
        <v>225</v>
      </c>
      <c r="W418" s="621"/>
      <c r="X418" s="620"/>
      <c r="Y418" s="620"/>
    </row>
    <row r="419" spans="1:25" s="607" customFormat="1" ht="17.25" customHeight="1">
      <c r="A419" s="598" t="s">
        <v>364</v>
      </c>
      <c r="B419" s="625">
        <f t="shared" ref="B419:B426" si="111">+F113+Q113+F128</f>
        <v>0</v>
      </c>
      <c r="C419" s="626"/>
      <c r="D419" s="626"/>
      <c r="E419" s="626"/>
      <c r="F419" s="627" t="str">
        <f t="shared" ref="F419:F424" si="112">IF(C419=0,"",C419/B419)</f>
        <v/>
      </c>
      <c r="G419" s="627" t="str">
        <f t="shared" ref="G419:G424" si="113">IF(D419=0,"",D419/B419)</f>
        <v/>
      </c>
      <c r="H419" s="625">
        <f t="shared" ref="H419:H426" si="114">+G113+R113+G128</f>
        <v>0</v>
      </c>
      <c r="I419" s="626"/>
      <c r="J419" s="626"/>
      <c r="K419" s="626"/>
      <c r="L419" s="627" t="str">
        <f t="shared" ref="L419:L424" si="115">IF(I419=0,"",I419/H419)</f>
        <v/>
      </c>
      <c r="M419" s="627" t="str">
        <f t="shared" ref="M419:M424" si="116">IF(J419=0,"",J419/H419)</f>
        <v/>
      </c>
      <c r="N419" s="625">
        <f t="shared" ref="N419:N426" si="117">+H113+S113+H128</f>
        <v>0</v>
      </c>
      <c r="O419" s="634"/>
      <c r="P419" s="634"/>
      <c r="Q419" s="634"/>
      <c r="R419" s="627" t="str">
        <f t="shared" ref="R419:R424" si="118">IF(O419=0,"",O419/N419)</f>
        <v/>
      </c>
      <c r="S419" s="627" t="str">
        <f t="shared" ref="S419:S424" si="119">IF(P419=0,"",P419/N419)</f>
        <v/>
      </c>
      <c r="T419" s="625">
        <f t="shared" ref="T419:T426" si="120">+I113+T113+I128</f>
        <v>0</v>
      </c>
      <c r="U419" s="626"/>
      <c r="V419" s="626"/>
      <c r="W419" s="626"/>
      <c r="X419" s="627" t="str">
        <f t="shared" ref="X419:X424" si="121">IF(U419=0,"",U419/T419)</f>
        <v/>
      </c>
      <c r="Y419" s="628" t="str">
        <f t="shared" ref="Y419:Y424" si="122">IF(V419=0,"",V419/T419)</f>
        <v/>
      </c>
    </row>
    <row r="420" spans="1:25" s="607" customFormat="1" ht="17.25" customHeight="1">
      <c r="A420" s="405" t="s">
        <v>365</v>
      </c>
      <c r="B420" s="629">
        <f t="shared" si="111"/>
        <v>0</v>
      </c>
      <c r="C420" s="605"/>
      <c r="D420" s="605"/>
      <c r="E420" s="605"/>
      <c r="F420" s="630" t="str">
        <f t="shared" si="112"/>
        <v/>
      </c>
      <c r="G420" s="630" t="str">
        <f t="shared" si="113"/>
        <v/>
      </c>
      <c r="H420" s="629">
        <f t="shared" si="114"/>
        <v>0</v>
      </c>
      <c r="I420" s="605"/>
      <c r="J420" s="605"/>
      <c r="K420" s="605"/>
      <c r="L420" s="630" t="str">
        <f t="shared" si="115"/>
        <v/>
      </c>
      <c r="M420" s="630" t="str">
        <f t="shared" si="116"/>
        <v/>
      </c>
      <c r="N420" s="629">
        <f t="shared" si="117"/>
        <v>0</v>
      </c>
      <c r="O420" s="635"/>
      <c r="P420" s="635"/>
      <c r="Q420" s="635"/>
      <c r="R420" s="630" t="str">
        <f t="shared" si="118"/>
        <v/>
      </c>
      <c r="S420" s="630" t="str">
        <f t="shared" si="119"/>
        <v/>
      </c>
      <c r="T420" s="629">
        <f t="shared" si="120"/>
        <v>0</v>
      </c>
      <c r="U420" s="605"/>
      <c r="V420" s="605"/>
      <c r="W420" s="605"/>
      <c r="X420" s="630" t="str">
        <f t="shared" si="121"/>
        <v/>
      </c>
      <c r="Y420" s="631" t="str">
        <f t="shared" si="122"/>
        <v/>
      </c>
    </row>
    <row r="421" spans="1:25" s="607" customFormat="1" ht="17.25" customHeight="1">
      <c r="A421" s="405" t="s">
        <v>366</v>
      </c>
      <c r="B421" s="629">
        <f t="shared" si="111"/>
        <v>0</v>
      </c>
      <c r="C421" s="605"/>
      <c r="D421" s="605"/>
      <c r="E421" s="605"/>
      <c r="F421" s="630" t="str">
        <f t="shared" si="112"/>
        <v/>
      </c>
      <c r="G421" s="630" t="str">
        <f t="shared" si="113"/>
        <v/>
      </c>
      <c r="H421" s="629">
        <f t="shared" si="114"/>
        <v>0</v>
      </c>
      <c r="I421" s="605"/>
      <c r="J421" s="605"/>
      <c r="K421" s="605"/>
      <c r="L421" s="630" t="str">
        <f t="shared" si="115"/>
        <v/>
      </c>
      <c r="M421" s="630" t="str">
        <f t="shared" si="116"/>
        <v/>
      </c>
      <c r="N421" s="629">
        <f t="shared" si="117"/>
        <v>0</v>
      </c>
      <c r="O421" s="635"/>
      <c r="P421" s="635"/>
      <c r="Q421" s="635"/>
      <c r="R421" s="630" t="str">
        <f t="shared" si="118"/>
        <v/>
      </c>
      <c r="S421" s="630" t="str">
        <f t="shared" si="119"/>
        <v/>
      </c>
      <c r="T421" s="629">
        <f t="shared" si="120"/>
        <v>0</v>
      </c>
      <c r="U421" s="605"/>
      <c r="V421" s="605"/>
      <c r="W421" s="605"/>
      <c r="X421" s="630" t="str">
        <f t="shared" si="121"/>
        <v/>
      </c>
      <c r="Y421" s="631" t="str">
        <f t="shared" si="122"/>
        <v/>
      </c>
    </row>
    <row r="422" spans="1:25" s="607" customFormat="1" ht="24.75" customHeight="1">
      <c r="A422" s="653" t="s">
        <v>367</v>
      </c>
      <c r="B422" s="629">
        <f t="shared" si="111"/>
        <v>0</v>
      </c>
      <c r="C422" s="605"/>
      <c r="D422" s="605"/>
      <c r="E422" s="605"/>
      <c r="F422" s="630" t="str">
        <f t="shared" si="112"/>
        <v/>
      </c>
      <c r="G422" s="630" t="str">
        <f t="shared" si="113"/>
        <v/>
      </c>
      <c r="H422" s="629">
        <f t="shared" si="114"/>
        <v>0</v>
      </c>
      <c r="I422" s="605"/>
      <c r="J422" s="605"/>
      <c r="K422" s="605"/>
      <c r="L422" s="630" t="str">
        <f t="shared" si="115"/>
        <v/>
      </c>
      <c r="M422" s="630" t="str">
        <f t="shared" si="116"/>
        <v/>
      </c>
      <c r="N422" s="629">
        <f t="shared" si="117"/>
        <v>0</v>
      </c>
      <c r="O422" s="635"/>
      <c r="P422" s="635"/>
      <c r="Q422" s="635"/>
      <c r="R422" s="630" t="str">
        <f t="shared" si="118"/>
        <v/>
      </c>
      <c r="S422" s="630" t="str">
        <f t="shared" si="119"/>
        <v/>
      </c>
      <c r="T422" s="629">
        <f t="shared" si="120"/>
        <v>0</v>
      </c>
      <c r="U422" s="605"/>
      <c r="V422" s="605"/>
      <c r="W422" s="605"/>
      <c r="X422" s="630" t="str">
        <f t="shared" si="121"/>
        <v/>
      </c>
      <c r="Y422" s="631" t="str">
        <f t="shared" si="122"/>
        <v/>
      </c>
    </row>
    <row r="423" spans="1:25" s="607" customFormat="1" ht="17.25" customHeight="1">
      <c r="A423" s="405" t="s">
        <v>368</v>
      </c>
      <c r="B423" s="629">
        <f t="shared" si="111"/>
        <v>0</v>
      </c>
      <c r="C423" s="605"/>
      <c r="D423" s="605"/>
      <c r="E423" s="605"/>
      <c r="F423" s="630" t="str">
        <f t="shared" si="112"/>
        <v/>
      </c>
      <c r="G423" s="630" t="str">
        <f t="shared" si="113"/>
        <v/>
      </c>
      <c r="H423" s="629">
        <f t="shared" si="114"/>
        <v>0</v>
      </c>
      <c r="I423" s="605"/>
      <c r="J423" s="605"/>
      <c r="K423" s="605"/>
      <c r="L423" s="630" t="str">
        <f t="shared" si="115"/>
        <v/>
      </c>
      <c r="M423" s="630" t="str">
        <f t="shared" si="116"/>
        <v/>
      </c>
      <c r="N423" s="629">
        <f t="shared" si="117"/>
        <v>0</v>
      </c>
      <c r="O423" s="635"/>
      <c r="P423" s="635"/>
      <c r="Q423" s="635"/>
      <c r="R423" s="630" t="str">
        <f t="shared" si="118"/>
        <v/>
      </c>
      <c r="S423" s="630" t="str">
        <f t="shared" si="119"/>
        <v/>
      </c>
      <c r="T423" s="629">
        <f t="shared" si="120"/>
        <v>0</v>
      </c>
      <c r="U423" s="605"/>
      <c r="V423" s="605"/>
      <c r="W423" s="605"/>
      <c r="X423" s="630" t="str">
        <f t="shared" si="121"/>
        <v/>
      </c>
      <c r="Y423" s="631" t="str">
        <f t="shared" si="122"/>
        <v/>
      </c>
    </row>
    <row r="424" spans="1:25" s="607" customFormat="1" ht="17.25" customHeight="1">
      <c r="A424" s="405" t="s">
        <v>370</v>
      </c>
      <c r="B424" s="629">
        <f t="shared" si="111"/>
        <v>0</v>
      </c>
      <c r="C424" s="605"/>
      <c r="D424" s="605"/>
      <c r="E424" s="605"/>
      <c r="F424" s="630" t="str">
        <f t="shared" si="112"/>
        <v/>
      </c>
      <c r="G424" s="630" t="str">
        <f t="shared" si="113"/>
        <v/>
      </c>
      <c r="H424" s="629">
        <f t="shared" si="114"/>
        <v>0</v>
      </c>
      <c r="I424" s="605"/>
      <c r="J424" s="605"/>
      <c r="K424" s="605"/>
      <c r="L424" s="630" t="str">
        <f t="shared" si="115"/>
        <v/>
      </c>
      <c r="M424" s="630" t="str">
        <f t="shared" si="116"/>
        <v/>
      </c>
      <c r="N424" s="629">
        <f t="shared" si="117"/>
        <v>0</v>
      </c>
      <c r="O424" s="635"/>
      <c r="P424" s="635"/>
      <c r="Q424" s="635"/>
      <c r="R424" s="630" t="str">
        <f t="shared" si="118"/>
        <v/>
      </c>
      <c r="S424" s="630" t="str">
        <f t="shared" si="119"/>
        <v/>
      </c>
      <c r="T424" s="629">
        <f t="shared" si="120"/>
        <v>0</v>
      </c>
      <c r="U424" s="605"/>
      <c r="V424" s="605"/>
      <c r="W424" s="605"/>
      <c r="X424" s="630" t="str">
        <f t="shared" si="121"/>
        <v/>
      </c>
      <c r="Y424" s="631" t="str">
        <f t="shared" si="122"/>
        <v/>
      </c>
    </row>
    <row r="425" spans="1:25" s="607" customFormat="1" ht="17.25" customHeight="1">
      <c r="A425" s="405" t="s">
        <v>371</v>
      </c>
      <c r="B425" s="629">
        <f t="shared" si="111"/>
        <v>0</v>
      </c>
      <c r="C425" s="605"/>
      <c r="D425" s="605"/>
      <c r="E425" s="605"/>
      <c r="F425" s="630" t="str">
        <f t="shared" ref="F425:F426" si="123">IF(C425=0,"",C425/B425)</f>
        <v/>
      </c>
      <c r="G425" s="630" t="str">
        <f t="shared" ref="G425:G426" si="124">IF(D425=0,"",D425/B425)</f>
        <v/>
      </c>
      <c r="H425" s="629">
        <f t="shared" si="114"/>
        <v>0</v>
      </c>
      <c r="I425" s="605"/>
      <c r="J425" s="605"/>
      <c r="K425" s="605"/>
      <c r="L425" s="630" t="str">
        <f t="shared" ref="L425:L426" si="125">IF(I425=0,"",I425/H425)</f>
        <v/>
      </c>
      <c r="M425" s="630" t="str">
        <f t="shared" ref="M425:M426" si="126">IF(J425=0,"",J425/H425)</f>
        <v/>
      </c>
      <c r="N425" s="629">
        <f t="shared" si="117"/>
        <v>0</v>
      </c>
      <c r="O425" s="635"/>
      <c r="P425" s="635"/>
      <c r="Q425" s="635"/>
      <c r="R425" s="630" t="str">
        <f t="shared" ref="R425:R426" si="127">IF(O425=0,"",O425/N425)</f>
        <v/>
      </c>
      <c r="S425" s="630" t="str">
        <f t="shared" ref="S425:S426" si="128">IF(P425=0,"",P425/N425)</f>
        <v/>
      </c>
      <c r="T425" s="629">
        <f t="shared" si="120"/>
        <v>0</v>
      </c>
      <c r="U425" s="605"/>
      <c r="V425" s="605"/>
      <c r="W425" s="605"/>
      <c r="X425" s="630" t="str">
        <f t="shared" ref="X425:X426" si="129">IF(U425=0,"",U425/T425)</f>
        <v/>
      </c>
      <c r="Y425" s="631" t="str">
        <f t="shared" ref="Y425:Y426" si="130">IF(V425=0,"",V425/T425)</f>
        <v/>
      </c>
    </row>
    <row r="426" spans="1:25" s="607" customFormat="1" ht="17.25" customHeight="1">
      <c r="A426" s="414" t="s">
        <v>369</v>
      </c>
      <c r="B426" s="632">
        <f t="shared" si="111"/>
        <v>0</v>
      </c>
      <c r="C426" s="633"/>
      <c r="D426" s="633"/>
      <c r="E426" s="633"/>
      <c r="F426" s="608" t="str">
        <f t="shared" si="123"/>
        <v/>
      </c>
      <c r="G426" s="608" t="str">
        <f t="shared" si="124"/>
        <v/>
      </c>
      <c r="H426" s="632">
        <f t="shared" si="114"/>
        <v>0</v>
      </c>
      <c r="I426" s="633"/>
      <c r="J426" s="633"/>
      <c r="K426" s="633"/>
      <c r="L426" s="608" t="str">
        <f t="shared" si="125"/>
        <v/>
      </c>
      <c r="M426" s="608" t="str">
        <f t="shared" si="126"/>
        <v/>
      </c>
      <c r="N426" s="632">
        <f t="shared" si="117"/>
        <v>0</v>
      </c>
      <c r="O426" s="636"/>
      <c r="P426" s="636"/>
      <c r="Q426" s="636"/>
      <c r="R426" s="608" t="str">
        <f t="shared" si="127"/>
        <v/>
      </c>
      <c r="S426" s="608" t="str">
        <f t="shared" si="128"/>
        <v/>
      </c>
      <c r="T426" s="632">
        <f t="shared" si="120"/>
        <v>0</v>
      </c>
      <c r="U426" s="633"/>
      <c r="V426" s="633"/>
      <c r="W426" s="633"/>
      <c r="X426" s="608" t="str">
        <f t="shared" si="129"/>
        <v/>
      </c>
      <c r="Y426" s="609" t="str">
        <f t="shared" si="130"/>
        <v/>
      </c>
    </row>
    <row r="427" spans="1:25">
      <c r="A427" s="976" t="s">
        <v>219</v>
      </c>
      <c r="B427" s="1165">
        <v>2013</v>
      </c>
      <c r="C427" s="1165"/>
      <c r="D427" s="1165"/>
      <c r="E427" s="1165"/>
      <c r="F427" s="1165"/>
      <c r="G427" s="1165"/>
      <c r="H427" s="1165">
        <v>2014</v>
      </c>
      <c r="I427" s="1165"/>
      <c r="J427" s="1165"/>
      <c r="K427" s="1165"/>
      <c r="L427" s="1165"/>
      <c r="M427" s="1165"/>
      <c r="N427" s="1165">
        <v>2015</v>
      </c>
      <c r="O427" s="1165"/>
      <c r="P427" s="1165"/>
      <c r="Q427" s="1165"/>
      <c r="R427" s="1165"/>
      <c r="S427" s="1165"/>
    </row>
    <row r="428" spans="1:25" ht="51.75">
      <c r="A428" s="976"/>
      <c r="B428" s="620" t="s">
        <v>150</v>
      </c>
      <c r="C428" s="620" t="s">
        <v>151</v>
      </c>
      <c r="D428" s="620" t="s">
        <v>152</v>
      </c>
      <c r="E428" s="621" t="s">
        <v>153</v>
      </c>
      <c r="F428" s="620" t="s">
        <v>220</v>
      </c>
      <c r="G428" s="620" t="s">
        <v>221</v>
      </c>
      <c r="H428" s="620" t="s">
        <v>150</v>
      </c>
      <c r="I428" s="620" t="s">
        <v>151</v>
      </c>
      <c r="J428" s="620" t="s">
        <v>152</v>
      </c>
      <c r="K428" s="621" t="s">
        <v>153</v>
      </c>
      <c r="L428" s="620" t="s">
        <v>220</v>
      </c>
      <c r="M428" s="620" t="s">
        <v>221</v>
      </c>
      <c r="N428" s="620" t="s">
        <v>150</v>
      </c>
      <c r="O428" s="620" t="s">
        <v>151</v>
      </c>
      <c r="P428" s="620" t="s">
        <v>152</v>
      </c>
      <c r="Q428" s="621" t="s">
        <v>153</v>
      </c>
      <c r="R428" s="620" t="s">
        <v>220</v>
      </c>
      <c r="S428" s="620" t="s">
        <v>221</v>
      </c>
    </row>
    <row r="429" spans="1:25" ht="17.25" customHeight="1">
      <c r="A429" s="977"/>
      <c r="B429" s="622" t="s">
        <v>223</v>
      </c>
      <c r="C429" s="622" t="s">
        <v>224</v>
      </c>
      <c r="D429" s="622" t="s">
        <v>225</v>
      </c>
      <c r="E429" s="621"/>
      <c r="F429" s="620"/>
      <c r="G429" s="620"/>
      <c r="H429" s="622" t="s">
        <v>223</v>
      </c>
      <c r="I429" s="622" t="s">
        <v>224</v>
      </c>
      <c r="J429" s="622" t="s">
        <v>225</v>
      </c>
      <c r="K429" s="621"/>
      <c r="L429" s="620"/>
      <c r="M429" s="620"/>
      <c r="N429" s="622" t="s">
        <v>223</v>
      </c>
      <c r="O429" s="622" t="s">
        <v>224</v>
      </c>
      <c r="P429" s="622" t="s">
        <v>225</v>
      </c>
      <c r="Q429" s="621"/>
      <c r="R429" s="620"/>
      <c r="S429" s="620"/>
    </row>
    <row r="430" spans="1:25" s="607" customFormat="1" ht="17.25" customHeight="1">
      <c r="A430" s="598" t="s">
        <v>364</v>
      </c>
      <c r="B430" s="625">
        <f t="shared" ref="B430:B437" si="131">+J113+U113+J128</f>
        <v>0</v>
      </c>
      <c r="C430" s="626"/>
      <c r="D430" s="626"/>
      <c r="E430" s="626"/>
      <c r="F430" s="627" t="str">
        <f t="shared" ref="F430:F435" si="132">IF(C430=0,"",C430/B430)</f>
        <v/>
      </c>
      <c r="G430" s="627" t="str">
        <f t="shared" ref="G430:G435" si="133">IF(D430=0,"",D430/B430)</f>
        <v/>
      </c>
      <c r="H430" s="625">
        <f t="shared" ref="H430:H437" si="134">+K113+V113+K128</f>
        <v>0</v>
      </c>
      <c r="I430" s="626"/>
      <c r="J430" s="626"/>
      <c r="K430" s="626"/>
      <c r="L430" s="627" t="str">
        <f t="shared" ref="L430:L435" si="135">IF(I430=0,"",I430/H430)</f>
        <v/>
      </c>
      <c r="M430" s="627" t="str">
        <f t="shared" ref="M430:M435" si="136">IF(J430=0,"",J430/H430)</f>
        <v/>
      </c>
      <c r="N430" s="625">
        <f t="shared" ref="N430:N437" si="137">+L113+W113+L128</f>
        <v>0</v>
      </c>
      <c r="O430" s="626"/>
      <c r="P430" s="626"/>
      <c r="Q430" s="626"/>
      <c r="R430" s="627" t="str">
        <f t="shared" ref="R430:R435" si="138">IF(O430=0,"",O430/N430)</f>
        <v/>
      </c>
      <c r="S430" s="628" t="str">
        <f t="shared" ref="S430:S435" si="139">IF(P430=0,"",P430/N430)</f>
        <v/>
      </c>
    </row>
    <row r="431" spans="1:25" s="607" customFormat="1" ht="17.25" customHeight="1">
      <c r="A431" s="405" t="s">
        <v>365</v>
      </c>
      <c r="B431" s="629">
        <f t="shared" si="131"/>
        <v>0</v>
      </c>
      <c r="C431" s="605"/>
      <c r="D431" s="605"/>
      <c r="E431" s="605"/>
      <c r="F431" s="630" t="str">
        <f t="shared" si="132"/>
        <v/>
      </c>
      <c r="G431" s="630" t="str">
        <f t="shared" si="133"/>
        <v/>
      </c>
      <c r="H431" s="629">
        <f t="shared" si="134"/>
        <v>0</v>
      </c>
      <c r="I431" s="605"/>
      <c r="J431" s="605"/>
      <c r="K431" s="605"/>
      <c r="L431" s="630" t="str">
        <f t="shared" si="135"/>
        <v/>
      </c>
      <c r="M431" s="630" t="str">
        <f t="shared" si="136"/>
        <v/>
      </c>
      <c r="N431" s="629">
        <f t="shared" si="137"/>
        <v>0</v>
      </c>
      <c r="O431" s="605"/>
      <c r="P431" s="605"/>
      <c r="Q431" s="605"/>
      <c r="R431" s="630" t="str">
        <f t="shared" si="138"/>
        <v/>
      </c>
      <c r="S431" s="631" t="str">
        <f t="shared" si="139"/>
        <v/>
      </c>
    </row>
    <row r="432" spans="1:25" s="607" customFormat="1" ht="17.25" customHeight="1">
      <c r="A432" s="405" t="s">
        <v>366</v>
      </c>
      <c r="B432" s="629">
        <f t="shared" si="131"/>
        <v>0</v>
      </c>
      <c r="C432" s="605"/>
      <c r="D432" s="605"/>
      <c r="E432" s="605"/>
      <c r="F432" s="630" t="str">
        <f t="shared" si="132"/>
        <v/>
      </c>
      <c r="G432" s="630" t="str">
        <f t="shared" si="133"/>
        <v/>
      </c>
      <c r="H432" s="629">
        <f t="shared" si="134"/>
        <v>0</v>
      </c>
      <c r="I432" s="605"/>
      <c r="J432" s="605"/>
      <c r="K432" s="605"/>
      <c r="L432" s="630" t="str">
        <f t="shared" si="135"/>
        <v/>
      </c>
      <c r="M432" s="630" t="str">
        <f t="shared" si="136"/>
        <v/>
      </c>
      <c r="N432" s="629">
        <f t="shared" si="137"/>
        <v>0</v>
      </c>
      <c r="O432" s="605"/>
      <c r="P432" s="605"/>
      <c r="Q432" s="605"/>
      <c r="R432" s="630" t="str">
        <f t="shared" si="138"/>
        <v/>
      </c>
      <c r="S432" s="631" t="str">
        <f t="shared" si="139"/>
        <v/>
      </c>
    </row>
    <row r="433" spans="1:23" s="607" customFormat="1" ht="24.75" customHeight="1">
      <c r="A433" s="653" t="s">
        <v>367</v>
      </c>
      <c r="B433" s="629">
        <f t="shared" si="131"/>
        <v>0</v>
      </c>
      <c r="C433" s="605"/>
      <c r="D433" s="605"/>
      <c r="E433" s="605"/>
      <c r="F433" s="630" t="str">
        <f t="shared" si="132"/>
        <v/>
      </c>
      <c r="G433" s="630" t="str">
        <f t="shared" si="133"/>
        <v/>
      </c>
      <c r="H433" s="629">
        <f t="shared" si="134"/>
        <v>0</v>
      </c>
      <c r="I433" s="605"/>
      <c r="J433" s="605"/>
      <c r="K433" s="605"/>
      <c r="L433" s="630" t="str">
        <f t="shared" si="135"/>
        <v/>
      </c>
      <c r="M433" s="630" t="str">
        <f t="shared" si="136"/>
        <v/>
      </c>
      <c r="N433" s="629">
        <f t="shared" si="137"/>
        <v>0</v>
      </c>
      <c r="O433" s="605"/>
      <c r="P433" s="605"/>
      <c r="Q433" s="605"/>
      <c r="R433" s="630" t="str">
        <f t="shared" si="138"/>
        <v/>
      </c>
      <c r="S433" s="631" t="str">
        <f t="shared" si="139"/>
        <v/>
      </c>
    </row>
    <row r="434" spans="1:23" s="607" customFormat="1" ht="17.25" customHeight="1">
      <c r="A434" s="405" t="s">
        <v>368</v>
      </c>
      <c r="B434" s="629">
        <f t="shared" si="131"/>
        <v>0</v>
      </c>
      <c r="C434" s="605"/>
      <c r="D434" s="605"/>
      <c r="E434" s="605"/>
      <c r="F434" s="630" t="str">
        <f t="shared" si="132"/>
        <v/>
      </c>
      <c r="G434" s="630" t="str">
        <f t="shared" si="133"/>
        <v/>
      </c>
      <c r="H434" s="629">
        <f t="shared" si="134"/>
        <v>0</v>
      </c>
      <c r="I434" s="605"/>
      <c r="J434" s="605"/>
      <c r="K434" s="605"/>
      <c r="L434" s="630" t="str">
        <f t="shared" si="135"/>
        <v/>
      </c>
      <c r="M434" s="630" t="str">
        <f t="shared" si="136"/>
        <v/>
      </c>
      <c r="N434" s="629">
        <f t="shared" si="137"/>
        <v>0</v>
      </c>
      <c r="O434" s="605"/>
      <c r="P434" s="605"/>
      <c r="Q434" s="605"/>
      <c r="R434" s="630" t="str">
        <f t="shared" si="138"/>
        <v/>
      </c>
      <c r="S434" s="631" t="str">
        <f t="shared" si="139"/>
        <v/>
      </c>
    </row>
    <row r="435" spans="1:23" s="607" customFormat="1" ht="17.25" customHeight="1">
      <c r="A435" s="405" t="s">
        <v>370</v>
      </c>
      <c r="B435" s="629">
        <f t="shared" si="131"/>
        <v>0</v>
      </c>
      <c r="C435" s="605"/>
      <c r="D435" s="605"/>
      <c r="E435" s="605"/>
      <c r="F435" s="630" t="str">
        <f t="shared" si="132"/>
        <v/>
      </c>
      <c r="G435" s="630" t="str">
        <f t="shared" si="133"/>
        <v/>
      </c>
      <c r="H435" s="629">
        <f t="shared" si="134"/>
        <v>0</v>
      </c>
      <c r="I435" s="605"/>
      <c r="J435" s="605"/>
      <c r="K435" s="605"/>
      <c r="L435" s="630" t="str">
        <f t="shared" si="135"/>
        <v/>
      </c>
      <c r="M435" s="630" t="str">
        <f t="shared" si="136"/>
        <v/>
      </c>
      <c r="N435" s="629">
        <f t="shared" si="137"/>
        <v>0</v>
      </c>
      <c r="O435" s="605"/>
      <c r="P435" s="605"/>
      <c r="Q435" s="605"/>
      <c r="R435" s="630" t="str">
        <f t="shared" si="138"/>
        <v/>
      </c>
      <c r="S435" s="631" t="str">
        <f t="shared" si="139"/>
        <v/>
      </c>
    </row>
    <row r="436" spans="1:23" s="607" customFormat="1" ht="17.25" customHeight="1">
      <c r="A436" s="405" t="s">
        <v>371</v>
      </c>
      <c r="B436" s="629">
        <f t="shared" si="131"/>
        <v>0</v>
      </c>
      <c r="C436" s="605"/>
      <c r="D436" s="605"/>
      <c r="E436" s="605"/>
      <c r="F436" s="630" t="str">
        <f t="shared" ref="F436:F437" si="140">IF(C436=0,"",C436/B436)</f>
        <v/>
      </c>
      <c r="G436" s="630" t="str">
        <f t="shared" ref="G436:G437" si="141">IF(D436=0,"",D436/B436)</f>
        <v/>
      </c>
      <c r="H436" s="629">
        <f t="shared" si="134"/>
        <v>0</v>
      </c>
      <c r="I436" s="605"/>
      <c r="J436" s="605"/>
      <c r="K436" s="605"/>
      <c r="L436" s="630" t="str">
        <f t="shared" ref="L436:L437" si="142">IF(I436=0,"",I436/H436)</f>
        <v/>
      </c>
      <c r="M436" s="630" t="str">
        <f t="shared" ref="M436:M437" si="143">IF(J436=0,"",J436/H436)</f>
        <v/>
      </c>
      <c r="N436" s="629">
        <f t="shared" si="137"/>
        <v>0</v>
      </c>
      <c r="O436" s="605"/>
      <c r="P436" s="605"/>
      <c r="Q436" s="605"/>
      <c r="R436" s="630" t="str">
        <f t="shared" ref="R436:R437" si="144">IF(O436=0,"",O436/N436)</f>
        <v/>
      </c>
      <c r="S436" s="631" t="str">
        <f t="shared" ref="S436:S437" si="145">IF(P436=0,"",P436/N436)</f>
        <v/>
      </c>
    </row>
    <row r="437" spans="1:23" s="607" customFormat="1" ht="17.25" customHeight="1">
      <c r="A437" s="414" t="s">
        <v>369</v>
      </c>
      <c r="B437" s="632">
        <f t="shared" si="131"/>
        <v>0</v>
      </c>
      <c r="C437" s="633"/>
      <c r="D437" s="633"/>
      <c r="E437" s="633"/>
      <c r="F437" s="608" t="str">
        <f t="shared" si="140"/>
        <v/>
      </c>
      <c r="G437" s="608" t="str">
        <f t="shared" si="141"/>
        <v/>
      </c>
      <c r="H437" s="632">
        <f t="shared" si="134"/>
        <v>0</v>
      </c>
      <c r="I437" s="633"/>
      <c r="J437" s="633"/>
      <c r="K437" s="633"/>
      <c r="L437" s="608" t="str">
        <f t="shared" si="142"/>
        <v/>
      </c>
      <c r="M437" s="608" t="str">
        <f t="shared" si="143"/>
        <v/>
      </c>
      <c r="N437" s="632">
        <f t="shared" si="137"/>
        <v>0</v>
      </c>
      <c r="O437" s="633"/>
      <c r="P437" s="633"/>
      <c r="Q437" s="633"/>
      <c r="R437" s="608" t="str">
        <f t="shared" si="144"/>
        <v/>
      </c>
      <c r="S437" s="609" t="str">
        <f t="shared" si="145"/>
        <v/>
      </c>
    </row>
    <row r="438" spans="1:23">
      <c r="A438" s="415" t="s">
        <v>17</v>
      </c>
    </row>
    <row r="440" spans="1:23">
      <c r="A440" s="1175" t="s">
        <v>161</v>
      </c>
      <c r="B440" s="1176"/>
      <c r="C440" s="1176"/>
      <c r="D440" s="1176"/>
      <c r="E440" s="1176"/>
      <c r="F440" s="1176"/>
      <c r="G440" s="1176"/>
      <c r="H440" s="1176"/>
      <c r="I440" s="1176"/>
      <c r="J440" s="1176"/>
      <c r="K440" s="1176"/>
      <c r="L440" s="1176"/>
      <c r="M440" s="1176"/>
      <c r="N440" s="1176"/>
      <c r="O440" s="1176"/>
      <c r="P440" s="1176"/>
      <c r="Q440" s="1176"/>
      <c r="R440" s="1176"/>
      <c r="S440" s="1176"/>
      <c r="T440" s="1176"/>
      <c r="U440" s="1176"/>
      <c r="V440" s="1176"/>
      <c r="W440" s="1176"/>
    </row>
    <row r="441" spans="1:23">
      <c r="A441" s="1200" t="s">
        <v>58</v>
      </c>
      <c r="B441" s="1157">
        <v>2006</v>
      </c>
      <c r="C441" s="1158"/>
      <c r="D441" s="1157">
        <v>2007</v>
      </c>
      <c r="E441" s="1158"/>
      <c r="F441" s="1157">
        <v>2008</v>
      </c>
      <c r="G441" s="1158"/>
      <c r="H441" s="1157">
        <v>2009</v>
      </c>
      <c r="I441" s="1158"/>
      <c r="J441" s="1157">
        <v>2010</v>
      </c>
      <c r="K441" s="1158"/>
      <c r="L441" s="1157">
        <v>2011</v>
      </c>
      <c r="M441" s="1158"/>
      <c r="N441" s="1173">
        <v>2012</v>
      </c>
      <c r="O441" s="1179"/>
      <c r="P441" s="1179"/>
      <c r="Q441" s="1174"/>
      <c r="R441" s="1157">
        <v>2013</v>
      </c>
      <c r="S441" s="1158"/>
      <c r="T441" s="1157">
        <v>2014</v>
      </c>
      <c r="U441" s="1158"/>
      <c r="V441" s="1157">
        <v>2015</v>
      </c>
      <c r="W441" s="1158"/>
    </row>
    <row r="442" spans="1:23">
      <c r="A442" s="1200"/>
      <c r="B442" s="1159"/>
      <c r="C442" s="1160"/>
      <c r="D442" s="1159"/>
      <c r="E442" s="1160"/>
      <c r="F442" s="1159"/>
      <c r="G442" s="1160"/>
      <c r="H442" s="1159"/>
      <c r="I442" s="1160"/>
      <c r="J442" s="1159"/>
      <c r="K442" s="1160"/>
      <c r="L442" s="1159"/>
      <c r="M442" s="1160"/>
      <c r="N442" s="1173" t="s">
        <v>0</v>
      </c>
      <c r="O442" s="1174"/>
      <c r="P442" s="1173" t="s">
        <v>8</v>
      </c>
      <c r="Q442" s="1174"/>
      <c r="R442" s="1159"/>
      <c r="S442" s="1160"/>
      <c r="T442" s="1159"/>
      <c r="U442" s="1160"/>
      <c r="V442" s="1159"/>
      <c r="W442" s="1160"/>
    </row>
    <row r="443" spans="1:23">
      <c r="A443" s="1200"/>
      <c r="B443" s="637" t="s">
        <v>72</v>
      </c>
      <c r="C443" s="637" t="s">
        <v>60</v>
      </c>
      <c r="D443" s="637" t="s">
        <v>72</v>
      </c>
      <c r="E443" s="637" t="s">
        <v>60</v>
      </c>
      <c r="F443" s="637" t="s">
        <v>72</v>
      </c>
      <c r="G443" s="637" t="s">
        <v>60</v>
      </c>
      <c r="H443" s="637" t="s">
        <v>72</v>
      </c>
      <c r="I443" s="637" t="s">
        <v>60</v>
      </c>
      <c r="J443" s="637" t="s">
        <v>72</v>
      </c>
      <c r="K443" s="637" t="s">
        <v>60</v>
      </c>
      <c r="L443" s="637" t="s">
        <v>72</v>
      </c>
      <c r="M443" s="637" t="s">
        <v>60</v>
      </c>
      <c r="N443" s="637" t="s">
        <v>72</v>
      </c>
      <c r="O443" s="637" t="s">
        <v>60</v>
      </c>
      <c r="P443" s="637" t="s">
        <v>72</v>
      </c>
      <c r="Q443" s="637" t="s">
        <v>60</v>
      </c>
      <c r="R443" s="637" t="s">
        <v>72</v>
      </c>
      <c r="S443" s="637" t="s">
        <v>60</v>
      </c>
      <c r="T443" s="637" t="s">
        <v>72</v>
      </c>
      <c r="U443" s="637" t="s">
        <v>60</v>
      </c>
      <c r="V443" s="637" t="s">
        <v>72</v>
      </c>
      <c r="W443" s="637" t="s">
        <v>60</v>
      </c>
    </row>
    <row r="444" spans="1:23" ht="33" customHeight="1">
      <c r="A444" s="638" t="s">
        <v>162</v>
      </c>
      <c r="B444" s="639"/>
      <c r="C444" s="640" t="str">
        <f>IF(B444=0,"",B444*100/D143)</f>
        <v/>
      </c>
      <c r="D444" s="639"/>
      <c r="E444" s="640" t="str">
        <f>IF(D444=0,"",D444*100/G143)</f>
        <v/>
      </c>
      <c r="F444" s="639"/>
      <c r="G444" s="640" t="str">
        <f>IF(F444=0,"",F444*100/J143)</f>
        <v/>
      </c>
      <c r="H444" s="639"/>
      <c r="I444" s="640" t="str">
        <f>IF(H444=0,"",H444*100/M143)</f>
        <v/>
      </c>
      <c r="J444" s="639"/>
      <c r="K444" s="640" t="str">
        <f>IF(J444=0,"",J444*100/P143)</f>
        <v/>
      </c>
      <c r="L444" s="639"/>
      <c r="M444" s="640" t="str">
        <f>IF(L444=0,"",L444*100/S143)</f>
        <v/>
      </c>
      <c r="N444" s="641"/>
      <c r="O444" s="640" t="str">
        <f>IF(N444=0,"",N444*100/V143)</f>
        <v/>
      </c>
      <c r="P444" s="639"/>
      <c r="Q444" s="640" t="str">
        <f>IF(P444=0,"",P444*100/Y143)</f>
        <v/>
      </c>
      <c r="R444" s="639"/>
      <c r="S444" s="640" t="str">
        <f>IF(R444=0,"",R444*100/D153)</f>
        <v/>
      </c>
      <c r="T444" s="639"/>
      <c r="U444" s="640" t="str">
        <f>IF(T444=0,"",T444*100/G153)</f>
        <v/>
      </c>
      <c r="V444" s="639"/>
      <c r="W444" s="642" t="str">
        <f>IF(V444=0,"",V444*100/J153)</f>
        <v/>
      </c>
    </row>
  </sheetData>
  <mergeCells count="525">
    <mergeCell ref="D364:E365"/>
    <mergeCell ref="B287:K288"/>
    <mergeCell ref="T248:U249"/>
    <mergeCell ref="C304:D304"/>
    <mergeCell ref="F304:G304"/>
    <mergeCell ref="T302:Y302"/>
    <mergeCell ref="R367:S367"/>
    <mergeCell ref="V441:W442"/>
    <mergeCell ref="A356:W356"/>
    <mergeCell ref="A380:A382"/>
    <mergeCell ref="N380:Q380"/>
    <mergeCell ref="N381:O381"/>
    <mergeCell ref="A441:A443"/>
    <mergeCell ref="B441:C442"/>
    <mergeCell ref="B333:D334"/>
    <mergeCell ref="L367:M367"/>
    <mergeCell ref="H367:I367"/>
    <mergeCell ref="N364:Q364"/>
    <mergeCell ref="F364:G365"/>
    <mergeCell ref="H364:I365"/>
    <mergeCell ref="L364:M365"/>
    <mergeCell ref="P365:Q365"/>
    <mergeCell ref="F367:G367"/>
    <mergeCell ref="J364:K365"/>
    <mergeCell ref="A357:W357"/>
    <mergeCell ref="A358:W358"/>
    <mergeCell ref="X358:AE358"/>
    <mergeCell ref="R373:S374"/>
    <mergeCell ref="R380:S381"/>
    <mergeCell ref="J380:K381"/>
    <mergeCell ref="V380:W381"/>
    <mergeCell ref="T380:U381"/>
    <mergeCell ref="B367:C367"/>
    <mergeCell ref="D373:E374"/>
    <mergeCell ref="L373:M374"/>
    <mergeCell ref="N373:Q373"/>
    <mergeCell ref="F373:G374"/>
    <mergeCell ref="H373:I374"/>
    <mergeCell ref="N374:O374"/>
    <mergeCell ref="B380:C381"/>
    <mergeCell ref="D380:E381"/>
    <mergeCell ref="P381:Q381"/>
    <mergeCell ref="F380:G381"/>
    <mergeCell ref="H380:I381"/>
    <mergeCell ref="L380:M381"/>
    <mergeCell ref="R364:S365"/>
    <mergeCell ref="B364:C365"/>
    <mergeCell ref="V248:W249"/>
    <mergeCell ref="R248:S249"/>
    <mergeCell ref="N249:O249"/>
    <mergeCell ref="P249:Q249"/>
    <mergeCell ref="A269:W269"/>
    <mergeCell ref="L248:M249"/>
    <mergeCell ref="N248:Q248"/>
    <mergeCell ref="D274:E275"/>
    <mergeCell ref="T303:V303"/>
    <mergeCell ref="V274:W275"/>
    <mergeCell ref="B274:C275"/>
    <mergeCell ref="L274:M275"/>
    <mergeCell ref="N274:Q274"/>
    <mergeCell ref="F274:G275"/>
    <mergeCell ref="H274:I275"/>
    <mergeCell ref="J274:K275"/>
    <mergeCell ref="N442:O442"/>
    <mergeCell ref="P442:Q442"/>
    <mergeCell ref="N427:S427"/>
    <mergeCell ref="A427:A429"/>
    <mergeCell ref="B427:G427"/>
    <mergeCell ref="A440:W440"/>
    <mergeCell ref="B389:B390"/>
    <mergeCell ref="C389:C390"/>
    <mergeCell ref="D389:D390"/>
    <mergeCell ref="E389:F389"/>
    <mergeCell ref="G389:G390"/>
    <mergeCell ref="H389:H390"/>
    <mergeCell ref="I389:I390"/>
    <mergeCell ref="N441:Q441"/>
    <mergeCell ref="B396:C397"/>
    <mergeCell ref="D396:E397"/>
    <mergeCell ref="T441:U442"/>
    <mergeCell ref="A415:A418"/>
    <mergeCell ref="A389:A391"/>
    <mergeCell ref="A404:A406"/>
    <mergeCell ref="A394:T394"/>
    <mergeCell ref="H404:M404"/>
    <mergeCell ref="N404:S404"/>
    <mergeCell ref="T404:Y404"/>
    <mergeCell ref="F396:G397"/>
    <mergeCell ref="H396:K396"/>
    <mergeCell ref="T416:Y416"/>
    <mergeCell ref="N416:S416"/>
    <mergeCell ref="N415:Y415"/>
    <mergeCell ref="D441:E442"/>
    <mergeCell ref="F441:G442"/>
    <mergeCell ref="H441:I442"/>
    <mergeCell ref="L441:M442"/>
    <mergeCell ref="J441:K442"/>
    <mergeCell ref="B415:G416"/>
    <mergeCell ref="H427:M427"/>
    <mergeCell ref="B404:G404"/>
    <mergeCell ref="L396:M397"/>
    <mergeCell ref="H415:M416"/>
    <mergeCell ref="A403:Y403"/>
    <mergeCell ref="N396:O397"/>
    <mergeCell ref="P396:Q397"/>
    <mergeCell ref="H397:I397"/>
    <mergeCell ref="J397:K397"/>
    <mergeCell ref="A400:AB400"/>
    <mergeCell ref="A396:A398"/>
    <mergeCell ref="R441:S442"/>
    <mergeCell ref="A363:W363"/>
    <mergeCell ref="P374:Q374"/>
    <mergeCell ref="B371:C371"/>
    <mergeCell ref="D371:E371"/>
    <mergeCell ref="A373:A375"/>
    <mergeCell ref="B373:C374"/>
    <mergeCell ref="J373:K374"/>
    <mergeCell ref="P371:Q371"/>
    <mergeCell ref="F371:G371"/>
    <mergeCell ref="H371:I371"/>
    <mergeCell ref="J371:K371"/>
    <mergeCell ref="L371:M371"/>
    <mergeCell ref="N371:O371"/>
    <mergeCell ref="T373:U374"/>
    <mergeCell ref="T364:U365"/>
    <mergeCell ref="V364:W365"/>
    <mergeCell ref="A364:A366"/>
    <mergeCell ref="T371:U371"/>
    <mergeCell ref="V371:W371"/>
    <mergeCell ref="T367:U367"/>
    <mergeCell ref="V373:W374"/>
    <mergeCell ref="V367:W367"/>
    <mergeCell ref="D367:E367"/>
    <mergeCell ref="N365:O365"/>
    <mergeCell ref="X304:Y304"/>
    <mergeCell ref="L304:M304"/>
    <mergeCell ref="A327:AE327"/>
    <mergeCell ref="A109:A112"/>
    <mergeCell ref="B109:W109"/>
    <mergeCell ref="A147:AB147"/>
    <mergeCell ref="A159:A161"/>
    <mergeCell ref="B159:D160"/>
    <mergeCell ref="E159:G160"/>
    <mergeCell ref="N159:P160"/>
    <mergeCell ref="Q159:S160"/>
    <mergeCell ref="A157:AB157"/>
    <mergeCell ref="A149:J149"/>
    <mergeCell ref="H159:J160"/>
    <mergeCell ref="A248:A250"/>
    <mergeCell ref="B248:C249"/>
    <mergeCell ref="D248:E249"/>
    <mergeCell ref="F248:G249"/>
    <mergeCell ref="H248:I249"/>
    <mergeCell ref="I304:J304"/>
    <mergeCell ref="A270:W270"/>
    <mergeCell ref="J248:K249"/>
    <mergeCell ref="A325:AE325"/>
    <mergeCell ref="A326:AE326"/>
    <mergeCell ref="N219:Q219"/>
    <mergeCell ref="N237:O237"/>
    <mergeCell ref="A332:J332"/>
    <mergeCell ref="Q302:S303"/>
    <mergeCell ref="R371:S371"/>
    <mergeCell ref="A302:A305"/>
    <mergeCell ref="B302:D303"/>
    <mergeCell ref="E302:G303"/>
    <mergeCell ref="A328:Y328"/>
    <mergeCell ref="A329:Y329"/>
    <mergeCell ref="P367:Q367"/>
    <mergeCell ref="J367:K367"/>
    <mergeCell ref="W303:Y303"/>
    <mergeCell ref="O304:P304"/>
    <mergeCell ref="K302:M303"/>
    <mergeCell ref="N302:P303"/>
    <mergeCell ref="R304:S304"/>
    <mergeCell ref="A333:A336"/>
    <mergeCell ref="E333:G334"/>
    <mergeCell ref="H333:J334"/>
    <mergeCell ref="F335:G335"/>
    <mergeCell ref="I335:J335"/>
    <mergeCell ref="C335:D335"/>
    <mergeCell ref="U304:V304"/>
    <mergeCell ref="S56:T56"/>
    <mergeCell ref="M62:W62"/>
    <mergeCell ref="A243:AE243"/>
    <mergeCell ref="A244:AE244"/>
    <mergeCell ref="R236:S237"/>
    <mergeCell ref="T236:U237"/>
    <mergeCell ref="A235:W235"/>
    <mergeCell ref="A236:A238"/>
    <mergeCell ref="B203:D204"/>
    <mergeCell ref="B240:E242"/>
    <mergeCell ref="T219:U220"/>
    <mergeCell ref="V219:W220"/>
    <mergeCell ref="B236:C237"/>
    <mergeCell ref="D236:E237"/>
    <mergeCell ref="F236:G237"/>
    <mergeCell ref="H236:I237"/>
    <mergeCell ref="J236:K237"/>
    <mergeCell ref="L236:M237"/>
    <mergeCell ref="N236:Q236"/>
    <mergeCell ref="B223:M224"/>
    <mergeCell ref="F219:G220"/>
    <mergeCell ref="V236:W237"/>
    <mergeCell ref="H219:I220"/>
    <mergeCell ref="L219:M220"/>
    <mergeCell ref="E100:E101"/>
    <mergeCell ref="R111:R112"/>
    <mergeCell ref="V49:V50"/>
    <mergeCell ref="B78:B79"/>
    <mergeCell ref="C78:C79"/>
    <mergeCell ref="D78:D79"/>
    <mergeCell ref="E78:E79"/>
    <mergeCell ref="V86:V87"/>
    <mergeCell ref="W86:W87"/>
    <mergeCell ref="B92:L92"/>
    <mergeCell ref="B99:L99"/>
    <mergeCell ref="M99:W99"/>
    <mergeCell ref="U93:U94"/>
    <mergeCell ref="V93:V94"/>
    <mergeCell ref="W93:W94"/>
    <mergeCell ref="K93:K94"/>
    <mergeCell ref="L93:L94"/>
    <mergeCell ref="M93:M94"/>
    <mergeCell ref="N93:N94"/>
    <mergeCell ref="O93:O94"/>
    <mergeCell ref="P93:P94"/>
    <mergeCell ref="J63:J64"/>
    <mergeCell ref="A68:W68"/>
    <mergeCell ref="A76:W76"/>
    <mergeCell ref="A61:W61"/>
    <mergeCell ref="Q86:Q87"/>
    <mergeCell ref="M86:M87"/>
    <mergeCell ref="R86:R87"/>
    <mergeCell ref="S86:T86"/>
    <mergeCell ref="R93:R94"/>
    <mergeCell ref="A91:W91"/>
    <mergeCell ref="A86:A87"/>
    <mergeCell ref="Q93:Q94"/>
    <mergeCell ref="A93:A94"/>
    <mergeCell ref="B93:B94"/>
    <mergeCell ref="C93:C94"/>
    <mergeCell ref="E93:E94"/>
    <mergeCell ref="G93:G94"/>
    <mergeCell ref="H93:I93"/>
    <mergeCell ref="U86:U87"/>
    <mergeCell ref="O78:O79"/>
    <mergeCell ref="G78:G79"/>
    <mergeCell ref="R78:R79"/>
    <mergeCell ref="M85:W85"/>
    <mergeCell ref="A70:A71"/>
    <mergeCell ref="J78:J79"/>
    <mergeCell ref="K78:K79"/>
    <mergeCell ref="L78:L79"/>
    <mergeCell ref="B100:B101"/>
    <mergeCell ref="C100:C101"/>
    <mergeCell ref="D100:D101"/>
    <mergeCell ref="B56:B57"/>
    <mergeCell ref="C56:C57"/>
    <mergeCell ref="D56:D57"/>
    <mergeCell ref="E56:E57"/>
    <mergeCell ref="F56:F57"/>
    <mergeCell ref="G49:G50"/>
    <mergeCell ref="G86:G87"/>
    <mergeCell ref="B86:B87"/>
    <mergeCell ref="C86:C87"/>
    <mergeCell ref="D86:D87"/>
    <mergeCell ref="E86:E87"/>
    <mergeCell ref="F86:F87"/>
    <mergeCell ref="B85:L85"/>
    <mergeCell ref="F78:F79"/>
    <mergeCell ref="H86:I86"/>
    <mergeCell ref="H78:I78"/>
    <mergeCell ref="J56:J57"/>
    <mergeCell ref="B69:L69"/>
    <mergeCell ref="G63:G64"/>
    <mergeCell ref="H49:I49"/>
    <mergeCell ref="B62:L62"/>
    <mergeCell ref="A219:A221"/>
    <mergeCell ref="A107:W107"/>
    <mergeCell ref="T274:U275"/>
    <mergeCell ref="P237:Q237"/>
    <mergeCell ref="D219:E220"/>
    <mergeCell ref="P220:Q220"/>
    <mergeCell ref="J86:J87"/>
    <mergeCell ref="K86:K87"/>
    <mergeCell ref="L86:L87"/>
    <mergeCell ref="N86:N87"/>
    <mergeCell ref="O86:O87"/>
    <mergeCell ref="P86:P87"/>
    <mergeCell ref="D93:D94"/>
    <mergeCell ref="K140:M141"/>
    <mergeCell ref="K159:M160"/>
    <mergeCell ref="B140:D141"/>
    <mergeCell ref="B111:B112"/>
    <mergeCell ref="N111:N112"/>
    <mergeCell ref="E111:E112"/>
    <mergeCell ref="A137:W137"/>
    <mergeCell ref="L111:L112"/>
    <mergeCell ref="K111:K112"/>
    <mergeCell ref="C111:C112"/>
    <mergeCell ref="A98:W98"/>
    <mergeCell ref="A203:A205"/>
    <mergeCell ref="H302:J303"/>
    <mergeCell ref="S93:T93"/>
    <mergeCell ref="F93:F94"/>
    <mergeCell ref="J93:J94"/>
    <mergeCell ref="B219:C220"/>
    <mergeCell ref="A218:W218"/>
    <mergeCell ref="R219:S220"/>
    <mergeCell ref="N220:O220"/>
    <mergeCell ref="P275:Q275"/>
    <mergeCell ref="A273:W273"/>
    <mergeCell ref="A274:A276"/>
    <mergeCell ref="A247:W247"/>
    <mergeCell ref="B231:E233"/>
    <mergeCell ref="J219:K220"/>
    <mergeCell ref="O100:O101"/>
    <mergeCell ref="P100:P101"/>
    <mergeCell ref="B110:L110"/>
    <mergeCell ref="R274:S275"/>
    <mergeCell ref="N275:O275"/>
    <mergeCell ref="A301:Y301"/>
    <mergeCell ref="T160:V160"/>
    <mergeCell ref="W160:Y160"/>
    <mergeCell ref="T159:Y159"/>
    <mergeCell ref="B55:L55"/>
    <mergeCell ref="M55:W55"/>
    <mergeCell ref="F100:F101"/>
    <mergeCell ref="M110:W110"/>
    <mergeCell ref="H100:I100"/>
    <mergeCell ref="Q100:Q101"/>
    <mergeCell ref="R100:R101"/>
    <mergeCell ref="J100:J101"/>
    <mergeCell ref="K100:K101"/>
    <mergeCell ref="L100:L101"/>
    <mergeCell ref="G100:G101"/>
    <mergeCell ref="U100:U101"/>
    <mergeCell ref="V100:V101"/>
    <mergeCell ref="W100:W101"/>
    <mergeCell ref="S100:T100"/>
    <mergeCell ref="M100:M101"/>
    <mergeCell ref="N100:N101"/>
    <mergeCell ref="P63:P64"/>
    <mergeCell ref="M92:W92"/>
    <mergeCell ref="N78:N79"/>
    <mergeCell ref="A84:W84"/>
    <mergeCell ref="S78:T78"/>
    <mergeCell ref="P78:P79"/>
    <mergeCell ref="Q78:Q79"/>
    <mergeCell ref="Q111:Q112"/>
    <mergeCell ref="E203:G204"/>
    <mergeCell ref="H203:J204"/>
    <mergeCell ref="E188:G189"/>
    <mergeCell ref="N188:P189"/>
    <mergeCell ref="Q188:S189"/>
    <mergeCell ref="H188:J189"/>
    <mergeCell ref="K188:M189"/>
    <mergeCell ref="Q140:S141"/>
    <mergeCell ref="J111:J112"/>
    <mergeCell ref="W78:W79"/>
    <mergeCell ref="A78:A79"/>
    <mergeCell ref="U78:U79"/>
    <mergeCell ref="V78:V79"/>
    <mergeCell ref="W70:W71"/>
    <mergeCell ref="M70:M71"/>
    <mergeCell ref="N70:N71"/>
    <mergeCell ref="O70:O71"/>
    <mergeCell ref="P70:P71"/>
    <mergeCell ref="Q70:Q71"/>
    <mergeCell ref="L70:L71"/>
    <mergeCell ref="G70:G71"/>
    <mergeCell ref="H70:I70"/>
    <mergeCell ref="J70:J71"/>
    <mergeCell ref="K70:K71"/>
    <mergeCell ref="M78:M79"/>
    <mergeCell ref="R70:R71"/>
    <mergeCell ref="S70:T70"/>
    <mergeCell ref="B77:L77"/>
    <mergeCell ref="U70:U71"/>
    <mergeCell ref="V70:V71"/>
    <mergeCell ref="M69:W69"/>
    <mergeCell ref="L63:L64"/>
    <mergeCell ref="M77:W77"/>
    <mergeCell ref="C63:C64"/>
    <mergeCell ref="D63:D64"/>
    <mergeCell ref="E63:E64"/>
    <mergeCell ref="F63:F64"/>
    <mergeCell ref="B70:B71"/>
    <mergeCell ref="C70:C71"/>
    <mergeCell ref="D70:D71"/>
    <mergeCell ref="E70:E71"/>
    <mergeCell ref="F70:F71"/>
    <mergeCell ref="U63:U64"/>
    <mergeCell ref="R63:R64"/>
    <mergeCell ref="S63:T63"/>
    <mergeCell ref="K63:K64"/>
    <mergeCell ref="H63:I63"/>
    <mergeCell ref="W63:W64"/>
    <mergeCell ref="V63:V64"/>
    <mergeCell ref="A54:W54"/>
    <mergeCell ref="R49:R50"/>
    <mergeCell ref="S49:T49"/>
    <mergeCell ref="G56:G57"/>
    <mergeCell ref="H56:I56"/>
    <mergeCell ref="R56:R57"/>
    <mergeCell ref="M49:M50"/>
    <mergeCell ref="N49:N50"/>
    <mergeCell ref="O49:O50"/>
    <mergeCell ref="P49:P50"/>
    <mergeCell ref="W49:W50"/>
    <mergeCell ref="U56:U57"/>
    <mergeCell ref="V56:V57"/>
    <mergeCell ref="W56:W57"/>
    <mergeCell ref="J49:J50"/>
    <mergeCell ref="K49:K50"/>
    <mergeCell ref="D49:D50"/>
    <mergeCell ref="E49:E50"/>
    <mergeCell ref="F49:F50"/>
    <mergeCell ref="Q49:Q50"/>
    <mergeCell ref="U49:U50"/>
    <mergeCell ref="L49:L50"/>
    <mergeCell ref="B49:B50"/>
    <mergeCell ref="C49:C50"/>
    <mergeCell ref="A63:A64"/>
    <mergeCell ref="B63:B64"/>
    <mergeCell ref="A40:W40"/>
    <mergeCell ref="Q63:Q64"/>
    <mergeCell ref="M63:M64"/>
    <mergeCell ref="N63:N64"/>
    <mergeCell ref="O63:O64"/>
    <mergeCell ref="V42:V43"/>
    <mergeCell ref="W42:W43"/>
    <mergeCell ref="G42:G43"/>
    <mergeCell ref="H42:I42"/>
    <mergeCell ref="R42:R43"/>
    <mergeCell ref="S42:T42"/>
    <mergeCell ref="U42:U43"/>
    <mergeCell ref="J42:J43"/>
    <mergeCell ref="K42:K43"/>
    <mergeCell ref="L42:L43"/>
    <mergeCell ref="B48:L48"/>
    <mergeCell ref="M48:W48"/>
    <mergeCell ref="K56:K57"/>
    <mergeCell ref="L56:L57"/>
    <mergeCell ref="B41:L41"/>
    <mergeCell ref="M41:W41"/>
    <mergeCell ref="M42:M43"/>
    <mergeCell ref="N42:N43"/>
    <mergeCell ref="O42:O43"/>
    <mergeCell ref="P42:P43"/>
    <mergeCell ref="Q42:Q43"/>
    <mergeCell ref="B42:B43"/>
    <mergeCell ref="C42:C43"/>
    <mergeCell ref="D42:D43"/>
    <mergeCell ref="E42:E43"/>
    <mergeCell ref="F42:F43"/>
    <mergeCell ref="B3:S3"/>
    <mergeCell ref="C5:G5"/>
    <mergeCell ref="B7:Q7"/>
    <mergeCell ref="A13:Q13"/>
    <mergeCell ref="A14:Q14"/>
    <mergeCell ref="A15:Q15"/>
    <mergeCell ref="A22:Q22"/>
    <mergeCell ref="A25:A26"/>
    <mergeCell ref="D25:I25"/>
    <mergeCell ref="A16:Q16"/>
    <mergeCell ref="A17:Q17"/>
    <mergeCell ref="A18:Q18"/>
    <mergeCell ref="A19:Q19"/>
    <mergeCell ref="A20:Q20"/>
    <mergeCell ref="A21:Q21"/>
    <mergeCell ref="J25:O25"/>
    <mergeCell ref="S25:U25"/>
    <mergeCell ref="C25:C26"/>
    <mergeCell ref="B25:B26"/>
    <mergeCell ref="A24:U24"/>
    <mergeCell ref="W111:W112"/>
    <mergeCell ref="S111:T111"/>
    <mergeCell ref="M111:M112"/>
    <mergeCell ref="A188:A190"/>
    <mergeCell ref="B188:D189"/>
    <mergeCell ref="J126:J127"/>
    <mergeCell ref="K126:K127"/>
    <mergeCell ref="L126:L127"/>
    <mergeCell ref="A173:A175"/>
    <mergeCell ref="B173:D174"/>
    <mergeCell ref="E173:G174"/>
    <mergeCell ref="H173:J174"/>
    <mergeCell ref="B150:D151"/>
    <mergeCell ref="F126:F127"/>
    <mergeCell ref="G126:G127"/>
    <mergeCell ref="H126:I126"/>
    <mergeCell ref="E140:G141"/>
    <mergeCell ref="T189:V189"/>
    <mergeCell ref="W189:Y189"/>
    <mergeCell ref="T188:Y188"/>
    <mergeCell ref="U111:U112"/>
    <mergeCell ref="V111:V112"/>
    <mergeCell ref="O111:O112"/>
    <mergeCell ref="P111:P112"/>
    <mergeCell ref="A359:W359"/>
    <mergeCell ref="X359:Y359"/>
    <mergeCell ref="A360:W360"/>
    <mergeCell ref="X360:Y360"/>
    <mergeCell ref="A47:W47"/>
    <mergeCell ref="E150:G151"/>
    <mergeCell ref="N140:P141"/>
    <mergeCell ref="H140:J141"/>
    <mergeCell ref="W141:Y141"/>
    <mergeCell ref="T141:V141"/>
    <mergeCell ref="T140:Y140"/>
    <mergeCell ref="H150:J151"/>
    <mergeCell ref="A139:Y139"/>
    <mergeCell ref="A124:A127"/>
    <mergeCell ref="B124:L124"/>
    <mergeCell ref="B125:L125"/>
    <mergeCell ref="B126:B127"/>
    <mergeCell ref="C126:C127"/>
    <mergeCell ref="D126:D127"/>
    <mergeCell ref="E126:E127"/>
    <mergeCell ref="D111:D112"/>
    <mergeCell ref="F111:F112"/>
    <mergeCell ref="G111:G112"/>
    <mergeCell ref="H111:I111"/>
  </mergeCells>
  <dataValidations count="8">
    <dataValidation type="whole" showInputMessage="1" showErrorMessage="1" errorTitle="Validar" error="Se debe declarar valores numéricos que estén en el rango de 0 a 99999999&#10;&#10;Es obligatorio declarar el número de profesores que laboran en la institución.&#10;" sqref="B143 B153">
      <formula1>1</formula1>
      <formula2>999999</formula2>
    </dataValidation>
    <dataValidation type="whole" showInputMessage="1" showErrorMessage="1" errorTitle="Validar" error="Se debe declarar valores numéricos que estén en el rango de 0 a 99999999" sqref="B80:L82 B60:H60 B83:H83 C73:V73 B58:L59 G75:AB75 B53:AB53 B73:B75 B44:AE46 B51:W52 B65:AE67 G74:V74 X72:AE74 W73:W74 B72:W72 C74:F75 B104:H106">
      <formula1>1</formula1>
      <formula2>999999</formula2>
    </dataValidation>
    <dataValidation showInputMessage="1" showErrorMessage="1" errorTitle="Validar" error="Se debe declarar valores numéricos que estén en el rango de 0 a 99999999" sqref="I104:R106 I83:R83 G97:R97 M58:W59 B96:B97 I60:R60 M80:W82 B89:B90 C88:AE90 C95:F97 G95:W96 B102:W103"/>
    <dataValidation type="whole" allowBlank="1" showInputMessage="1" showErrorMessage="1" errorTitle="Validar" error="Se debe declarar valores numéricos que estén en el rango de 0 a 99999999" sqref="D368:D370 F368:F370 H368:H370 L368:L370 P368:P370 R368:R370 J368:J370 B367:W367 T368:T370 V368:V370">
      <formula1>0</formula1>
      <formula2>999999</formula2>
    </dataValidation>
    <dataValidation type="whole" showInputMessage="1" showErrorMessage="1" errorTitle="Validar" error="Se debe declarar valores numéricos que estén en el rango de 0 a 99999999" sqref="B368:B370 D27:D37 S27:S37 J27:J37">
      <formula1>0</formula1>
      <formula2>9999999</formula2>
    </dataValidation>
    <dataValidation type="whole" showInputMessage="1" showErrorMessage="1" errorTitle="Validar" error="Se debe declarar valores numéricos que estén en el rango de 0 a 99999999" sqref="H419:K426 N233 B154 H176:I185 E176:F185 B225:B231 H407:K414 N430:Q437 T407:W414 E143:F144 H143:I144 K143:L144 Q143:R144 W143:X144 C143:C144 B144 E162:F172 B162:C172 O271:O272 B176:C185 W162:X171 Z172:AA172 AC172:AD172 H162:L172 N162:O172 B251:B254 D256:D268 T165:U165 B256:B268 M271:M272 H271:H272 F271:F272 D271:D272 B271:B272 Q271:Q272 N143:O144 Q162:R172 B128:L135 B113:W120 E153:F154 H153:I154 C153:C154 D251:D254 F251:F254 H251:H254 J251:J254 L251:L254 N251:N254 P251:P254 R251:R254 F256:F268 H256:H268 J256:J268 L256:L268 N256:N268 P256:P268 R256:R268 T256:T268 T251:T254 V251:V254 V256:V268 N407:Q414 B383:W385 B430:E437 H430:K437 B407:E414 B419:E426 D225:D230 V224:V233 T224:T233 L225:L233 R224:R233 P224:P233 H225:H233 F225:F233 J225:J233 T419:W426">
      <formula1>0</formula1>
      <formula2>999999</formula2>
    </dataValidation>
    <dataValidation type="decimal" allowBlank="1" showInputMessage="1" showErrorMessage="1" errorTitle="Validar" error="Se debe declarar valores numéricos que estén en el rango de 0 a 99999999" sqref="B322:B324 B302 X310:X313 H333 X318:X324 T302 R318:R324 I310:I313 E302 B289:B300 F310:F313 F318:F324 O300 Q300 M300 B333 E353:E355 E333 H302 K302 N302 Q302 I318:I324 L318:L324 O318:O324 V277:V299 I341:I344 R310:R313 B353:B355 J277:J286 F277:F286 D277:D286 H277:H286 B277:B287 D289:D300 F289:F300 J289:J299 H289:H300 R277:R299 P277:P299 L277:L299 T277:T299 O310:O313 L310:L313 I349:I355">
      <formula1>0</formula1>
      <formula2>999999.999999</formula2>
    </dataValidation>
    <dataValidation type="custom" showInputMessage="1" showErrorMessage="1" errorTitle="Validar" error="Esta celda contiene un valor calculado, por lo que no puede ser modificado." sqref="B88 B95">
      <formula1>SUM(B44,B65)</formula1>
    </dataValidation>
  </dataValidations>
  <printOptions horizontalCentered="1"/>
  <pageMargins left="0.47244094488188981" right="0.47244094488188981" top="0.51181102362204722" bottom="0.55118110236220474" header="0.31496062992125984" footer="0.31496062992125984"/>
  <pageSetup scale="41" fitToHeight="13" orientation="landscape" r:id="rId1"/>
  <rowBreaks count="9" manualBreakCount="9">
    <brk id="74" max="24" man="1"/>
    <brk id="137" max="24" man="1"/>
    <brk id="186" max="24" man="1"/>
    <brk id="233" max="24" man="1"/>
    <brk id="271" max="24" man="1"/>
    <brk id="299" max="24" man="1"/>
    <brk id="330" max="24" man="1"/>
    <brk id="361" max="24" man="1"/>
    <brk id="401" max="24" man="1"/>
  </rowBreaks>
  <drawing r:id="rId2"/>
  <legacyDrawing r:id="rId3"/>
</worksheet>
</file>

<file path=xl/worksheets/sheet3.xml><?xml version="1.0" encoding="utf-8"?>
<worksheet xmlns="http://schemas.openxmlformats.org/spreadsheetml/2006/main" xmlns:r="http://schemas.openxmlformats.org/officeDocument/2006/relationships">
  <dimension ref="A2:AE275"/>
  <sheetViews>
    <sheetView view="pageBreakPreview" topLeftCell="A130" zoomScale="70" zoomScaleSheetLayoutView="70" workbookViewId="0">
      <selection activeCell="V247" sqref="V247"/>
    </sheetView>
  </sheetViews>
  <sheetFormatPr baseColWidth="10" defaultColWidth="10" defaultRowHeight="12.75"/>
  <cols>
    <col min="1" max="1" width="54.75" style="105" customWidth="1"/>
    <col min="2" max="2" width="9.875" style="105" customWidth="1"/>
    <col min="3" max="3" width="12.75" style="105" customWidth="1"/>
    <col min="4" max="4" width="10.5" style="105" customWidth="1"/>
    <col min="5" max="5" width="11.375" style="105" customWidth="1"/>
    <col min="6" max="6" width="9.875" style="105" customWidth="1"/>
    <col min="7" max="7" width="8.125" style="105" customWidth="1"/>
    <col min="8" max="8" width="9.25" style="105" bestFit="1" customWidth="1"/>
    <col min="9" max="9" width="10.625" style="105" bestFit="1" customWidth="1"/>
    <col min="10" max="15" width="7.75" style="105" customWidth="1"/>
    <col min="16" max="16" width="10.125" style="105" customWidth="1"/>
    <col min="17" max="22" width="7.75" style="105" customWidth="1"/>
    <col min="23" max="25" width="5.375" style="105" customWidth="1"/>
    <col min="26" max="70" width="5.125" style="105" customWidth="1"/>
    <col min="71" max="16384" width="10" style="105"/>
  </cols>
  <sheetData>
    <row r="2" spans="1:14" ht="15.75">
      <c r="B2" s="1245" t="s">
        <v>353</v>
      </c>
      <c r="C2" s="1245"/>
      <c r="D2" s="1245"/>
      <c r="E2" s="1245"/>
      <c r="F2" s="1245"/>
      <c r="G2" s="1245"/>
      <c r="H2" s="1245"/>
      <c r="I2" s="1245"/>
      <c r="J2" s="1245"/>
      <c r="K2" s="1245"/>
      <c r="L2" s="1245"/>
      <c r="M2" s="1245"/>
      <c r="N2" s="1245"/>
    </row>
    <row r="3" spans="1:14" ht="13.5">
      <c r="B3" s="147"/>
    </row>
    <row r="5" spans="1:14">
      <c r="B5" s="337" t="s">
        <v>27</v>
      </c>
      <c r="C5" s="337" t="s">
        <v>248</v>
      </c>
      <c r="D5" s="166" t="s">
        <v>202</v>
      </c>
    </row>
    <row r="6" spans="1:14">
      <c r="A6" s="334" t="s">
        <v>332</v>
      </c>
      <c r="B6" s="158"/>
      <c r="C6" s="158"/>
      <c r="D6" s="335"/>
    </row>
    <row r="7" spans="1:14">
      <c r="B7" s="179"/>
      <c r="C7" s="179"/>
      <c r="D7" s="7"/>
    </row>
    <row r="8" spans="1:14">
      <c r="B8" s="168" t="s">
        <v>27</v>
      </c>
      <c r="C8" s="168" t="s">
        <v>248</v>
      </c>
      <c r="D8" s="7"/>
    </row>
    <row r="9" spans="1:14">
      <c r="A9" s="172" t="s">
        <v>254</v>
      </c>
      <c r="B9" s="330"/>
      <c r="C9" s="330"/>
      <c r="D9" s="7"/>
    </row>
    <row r="11" spans="1:14" ht="16.5">
      <c r="A11" s="1232" t="s">
        <v>229</v>
      </c>
      <c r="B11" s="1233"/>
      <c r="C11" s="1233"/>
      <c r="D11" s="1233"/>
      <c r="E11" s="1234"/>
      <c r="F11" s="1234"/>
      <c r="G11" s="1234"/>
      <c r="H11" s="1234"/>
      <c r="I11" s="1234"/>
      <c r="J11" s="1234"/>
      <c r="K11" s="1234"/>
      <c r="L11" s="1234"/>
      <c r="M11" s="1235"/>
    </row>
    <row r="12" spans="1:14" ht="16.5">
      <c r="A12" s="1236" t="s">
        <v>226</v>
      </c>
      <c r="B12" s="1237"/>
      <c r="C12" s="1237"/>
      <c r="D12" s="1237"/>
      <c r="E12" s="1238"/>
      <c r="F12" s="1238"/>
      <c r="G12" s="1238"/>
      <c r="H12" s="1238"/>
      <c r="I12" s="1238"/>
      <c r="J12" s="1238"/>
      <c r="K12" s="1238"/>
      <c r="L12" s="1238"/>
      <c r="M12" s="1239"/>
    </row>
    <row r="13" spans="1:14" ht="16.5">
      <c r="A13" s="1236" t="s">
        <v>227</v>
      </c>
      <c r="B13" s="1237"/>
      <c r="C13" s="1237"/>
      <c r="D13" s="1237"/>
      <c r="E13" s="1238"/>
      <c r="F13" s="1238"/>
      <c r="G13" s="1238"/>
      <c r="H13" s="1238"/>
      <c r="I13" s="1238"/>
      <c r="J13" s="1238"/>
      <c r="K13" s="1238"/>
      <c r="L13" s="1238"/>
      <c r="M13" s="1239"/>
    </row>
    <row r="14" spans="1:14" ht="16.5">
      <c r="A14" s="1236" t="s">
        <v>228</v>
      </c>
      <c r="B14" s="1237"/>
      <c r="C14" s="1237"/>
      <c r="D14" s="1237"/>
      <c r="E14" s="1238"/>
      <c r="F14" s="1238"/>
      <c r="G14" s="1238"/>
      <c r="H14" s="1238"/>
      <c r="I14" s="1238"/>
      <c r="J14" s="1238"/>
      <c r="K14" s="1238"/>
      <c r="L14" s="1238"/>
      <c r="M14" s="1239"/>
    </row>
    <row r="15" spans="1:14" ht="16.5">
      <c r="A15" s="1236" t="s">
        <v>219</v>
      </c>
      <c r="B15" s="1237"/>
      <c r="C15" s="1237"/>
      <c r="D15" s="1237"/>
      <c r="E15" s="1246"/>
      <c r="F15" s="1246"/>
      <c r="G15" s="1246"/>
      <c r="H15" s="1246"/>
      <c r="I15" s="1246"/>
      <c r="J15" s="1246"/>
      <c r="K15" s="1246"/>
      <c r="L15" s="1246"/>
      <c r="M15" s="1247"/>
    </row>
    <row r="16" spans="1:14" ht="16.5">
      <c r="A16" s="1236" t="s">
        <v>230</v>
      </c>
      <c r="B16" s="1237"/>
      <c r="C16" s="1237"/>
      <c r="D16" s="1237"/>
      <c r="E16" s="1238"/>
      <c r="F16" s="1238"/>
      <c r="G16" s="1238"/>
      <c r="H16" s="1238"/>
      <c r="I16" s="1238"/>
      <c r="J16" s="1238"/>
      <c r="K16" s="1238"/>
      <c r="L16" s="1238"/>
      <c r="M16" s="1239"/>
    </row>
    <row r="17" spans="1:13" ht="16.5">
      <c r="A17" s="1240" t="s">
        <v>231</v>
      </c>
      <c r="B17" s="1241"/>
      <c r="C17" s="1241"/>
      <c r="D17" s="1241"/>
      <c r="E17" s="1242"/>
      <c r="F17" s="1242"/>
      <c r="G17" s="1242"/>
      <c r="H17" s="1242"/>
      <c r="I17" s="1242"/>
      <c r="J17" s="1242"/>
      <c r="K17" s="1242"/>
      <c r="L17" s="1242"/>
      <c r="M17" s="1243"/>
    </row>
    <row r="19" spans="1:13">
      <c r="A19" s="51" t="s">
        <v>232</v>
      </c>
    </row>
    <row r="21" spans="1:13">
      <c r="B21" s="156" t="s">
        <v>233</v>
      </c>
      <c r="C21" s="156" t="s">
        <v>4</v>
      </c>
      <c r="D21" s="156" t="s">
        <v>234</v>
      </c>
      <c r="E21" s="156" t="s">
        <v>235</v>
      </c>
      <c r="F21" s="156" t="s">
        <v>236</v>
      </c>
      <c r="G21" s="156" t="s">
        <v>237</v>
      </c>
    </row>
    <row r="22" spans="1:13">
      <c r="A22" s="157" t="s">
        <v>238</v>
      </c>
      <c r="B22" s="24"/>
      <c r="C22" s="158"/>
      <c r="D22" s="158"/>
      <c r="E22" s="158"/>
      <c r="F22" s="158"/>
      <c r="G22" s="158"/>
    </row>
    <row r="24" spans="1:13">
      <c r="B24" s="156" t="s">
        <v>239</v>
      </c>
      <c r="C24" s="156" t="s">
        <v>240</v>
      </c>
      <c r="D24" s="156" t="s">
        <v>241</v>
      </c>
      <c r="E24" s="156" t="s">
        <v>242</v>
      </c>
    </row>
    <row r="25" spans="1:13">
      <c r="A25" s="159" t="s">
        <v>243</v>
      </c>
      <c r="B25" s="160"/>
      <c r="C25" s="160"/>
      <c r="D25" s="160"/>
      <c r="E25" s="161"/>
    </row>
    <row r="27" spans="1:13">
      <c r="A27" s="162" t="s">
        <v>244</v>
      </c>
      <c r="B27" s="163"/>
    </row>
    <row r="28" spans="1:13">
      <c r="A28" s="71"/>
      <c r="B28" s="164"/>
    </row>
    <row r="29" spans="1:13" ht="25.5">
      <c r="A29" s="165"/>
      <c r="B29" s="166" t="s">
        <v>245</v>
      </c>
      <c r="C29" s="166" t="s">
        <v>246</v>
      </c>
    </row>
    <row r="30" spans="1:13">
      <c r="A30" s="162" t="s">
        <v>247</v>
      </c>
      <c r="B30" s="167"/>
      <c r="C30" s="163"/>
    </row>
    <row r="31" spans="1:13">
      <c r="B31" s="7"/>
      <c r="C31" s="7"/>
    </row>
    <row r="32" spans="1:13">
      <c r="B32" s="168" t="s">
        <v>27</v>
      </c>
      <c r="C32" s="168" t="s">
        <v>248</v>
      </c>
    </row>
    <row r="33" spans="1:16">
      <c r="A33" s="245" t="s">
        <v>253</v>
      </c>
      <c r="B33" s="330"/>
      <c r="C33" s="383"/>
    </row>
    <row r="35" spans="1:16">
      <c r="A35" s="7"/>
      <c r="B35" s="168" t="s">
        <v>27</v>
      </c>
      <c r="C35" s="166" t="s">
        <v>248</v>
      </c>
    </row>
    <row r="36" spans="1:16">
      <c r="A36" s="162" t="s">
        <v>249</v>
      </c>
      <c r="B36" s="161"/>
      <c r="C36" s="158"/>
    </row>
    <row r="37" spans="1:16">
      <c r="A37" s="4"/>
      <c r="B37" s="169"/>
      <c r="C37" s="169"/>
      <c r="D37" s="7"/>
    </row>
    <row r="38" spans="1:16">
      <c r="B38" s="168" t="s">
        <v>27</v>
      </c>
      <c r="C38" s="168" t="s">
        <v>248</v>
      </c>
      <c r="D38" s="7"/>
      <c r="E38" s="7"/>
      <c r="F38" s="7"/>
      <c r="G38" s="7"/>
      <c r="N38" s="168" t="s">
        <v>27</v>
      </c>
      <c r="O38" s="168" t="s">
        <v>248</v>
      </c>
    </row>
    <row r="39" spans="1:16" ht="29.45" customHeight="1">
      <c r="A39" s="324" t="s">
        <v>250</v>
      </c>
      <c r="B39" s="330"/>
      <c r="C39" s="383"/>
      <c r="D39" s="7"/>
      <c r="E39" s="7"/>
      <c r="F39" s="7"/>
      <c r="G39" s="7"/>
      <c r="I39" s="1218" t="s">
        <v>251</v>
      </c>
      <c r="J39" s="1219"/>
      <c r="K39" s="1219"/>
      <c r="L39" s="1219"/>
      <c r="M39" s="1219"/>
      <c r="N39" s="330"/>
      <c r="O39" s="383"/>
    </row>
    <row r="40" spans="1:16">
      <c r="A40" s="4"/>
      <c r="B40" s="169"/>
      <c r="C40" s="169"/>
      <c r="D40" s="7"/>
      <c r="E40" s="7"/>
      <c r="F40" s="7"/>
      <c r="G40" s="7"/>
    </row>
    <row r="41" spans="1:16">
      <c r="A41" s="4"/>
      <c r="B41" s="168" t="s">
        <v>27</v>
      </c>
      <c r="C41" s="168" t="s">
        <v>248</v>
      </c>
      <c r="D41" s="170"/>
      <c r="E41" s="170"/>
      <c r="F41" s="170"/>
      <c r="G41" s="170"/>
      <c r="H41" s="169"/>
    </row>
    <row r="42" spans="1:16" ht="27.6" customHeight="1">
      <c r="A42" s="171" t="s">
        <v>252</v>
      </c>
      <c r="B42" s="330"/>
      <c r="C42" s="383"/>
      <c r="D42" s="170"/>
      <c r="E42" s="170"/>
      <c r="F42" s="170"/>
      <c r="G42" s="170"/>
      <c r="H42" s="169"/>
    </row>
    <row r="44" spans="1:16">
      <c r="I44" s="1244" t="s">
        <v>255</v>
      </c>
      <c r="J44" s="1244"/>
      <c r="K44" s="1244"/>
      <c r="L44" s="1244"/>
      <c r="M44" s="1244"/>
      <c r="N44" s="173"/>
    </row>
    <row r="46" spans="1:16">
      <c r="B46" s="168" t="s">
        <v>27</v>
      </c>
      <c r="C46" s="168" t="s">
        <v>248</v>
      </c>
      <c r="D46" s="168" t="s">
        <v>202</v>
      </c>
      <c r="N46" s="168" t="s">
        <v>27</v>
      </c>
      <c r="O46" s="168" t="s">
        <v>248</v>
      </c>
      <c r="P46" s="168" t="s">
        <v>202</v>
      </c>
    </row>
    <row r="47" spans="1:16" ht="26.25" customHeight="1">
      <c r="A47" s="325" t="s">
        <v>256</v>
      </c>
      <c r="B47" s="330"/>
      <c r="C47" s="330"/>
      <c r="D47" s="163"/>
      <c r="I47" s="1218" t="s">
        <v>257</v>
      </c>
      <c r="J47" s="1219"/>
      <c r="K47" s="1219"/>
      <c r="L47" s="1219"/>
      <c r="M47" s="1219"/>
      <c r="N47" s="330"/>
      <c r="O47" s="330"/>
      <c r="P47" s="163"/>
    </row>
    <row r="49" spans="1:22">
      <c r="B49" s="168" t="s">
        <v>27</v>
      </c>
      <c r="C49" s="168" t="s">
        <v>248</v>
      </c>
      <c r="D49" s="168" t="s">
        <v>202</v>
      </c>
      <c r="N49" s="168" t="s">
        <v>27</v>
      </c>
      <c r="O49" s="168" t="s">
        <v>248</v>
      </c>
      <c r="P49" s="168" t="s">
        <v>202</v>
      </c>
    </row>
    <row r="50" spans="1:22" ht="27" customHeight="1">
      <c r="A50" s="172" t="s">
        <v>258</v>
      </c>
      <c r="B50" s="330"/>
      <c r="C50" s="330"/>
      <c r="D50" s="163"/>
      <c r="I50" s="1218" t="s">
        <v>259</v>
      </c>
      <c r="J50" s="1219"/>
      <c r="K50" s="1219"/>
      <c r="L50" s="1219"/>
      <c r="M50" s="1219"/>
      <c r="N50" s="330"/>
      <c r="O50" s="330"/>
      <c r="P50" s="163"/>
    </row>
    <row r="52" spans="1:22">
      <c r="B52" s="168" t="s">
        <v>27</v>
      </c>
      <c r="C52" s="168" t="s">
        <v>248</v>
      </c>
      <c r="D52" s="168" t="s">
        <v>202</v>
      </c>
      <c r="N52" s="168" t="s">
        <v>27</v>
      </c>
      <c r="O52" s="168" t="s">
        <v>248</v>
      </c>
      <c r="P52" s="168" t="s">
        <v>202</v>
      </c>
    </row>
    <row r="53" spans="1:22" ht="43.9" customHeight="1">
      <c r="A53" s="325" t="s">
        <v>260</v>
      </c>
      <c r="B53" s="330"/>
      <c r="C53" s="330"/>
      <c r="D53" s="163"/>
      <c r="I53" s="1218" t="s">
        <v>261</v>
      </c>
      <c r="J53" s="1219"/>
      <c r="K53" s="1219"/>
      <c r="L53" s="1219"/>
      <c r="M53" s="1219"/>
      <c r="N53" s="330"/>
      <c r="O53" s="330"/>
      <c r="P53" s="163"/>
    </row>
    <row r="56" spans="1:22" ht="75.599999999999994" customHeight="1">
      <c r="B56" s="14" t="s">
        <v>262</v>
      </c>
      <c r="C56" s="14" t="s">
        <v>263</v>
      </c>
      <c r="D56" s="1221" t="s">
        <v>264</v>
      </c>
      <c r="E56" s="1222"/>
      <c r="F56" s="1221" t="s">
        <v>265</v>
      </c>
      <c r="G56" s="1222"/>
      <c r="H56" s="1221" t="s">
        <v>266</v>
      </c>
      <c r="I56" s="1222"/>
      <c r="J56" s="1221" t="s">
        <v>267</v>
      </c>
      <c r="K56" s="1222"/>
    </row>
    <row r="57" spans="1:22" ht="25.5">
      <c r="A57" s="172" t="s">
        <v>268</v>
      </c>
      <c r="B57" s="167"/>
      <c r="C57" s="167"/>
      <c r="D57" s="1223"/>
      <c r="E57" s="1223"/>
      <c r="F57" s="1223"/>
      <c r="G57" s="1223"/>
      <c r="H57" s="1223"/>
      <c r="I57" s="1223"/>
      <c r="J57" s="1223"/>
      <c r="K57" s="1249"/>
    </row>
    <row r="58" spans="1:22">
      <c r="B58" s="7"/>
      <c r="C58" s="7"/>
    </row>
    <row r="59" spans="1:22">
      <c r="B59" s="7"/>
      <c r="C59" s="7"/>
      <c r="D59" s="1248" t="s">
        <v>271</v>
      </c>
      <c r="E59" s="1248"/>
      <c r="F59" s="1248"/>
    </row>
    <row r="60" spans="1:22">
      <c r="B60" s="168" t="s">
        <v>27</v>
      </c>
      <c r="C60" s="168" t="s">
        <v>248</v>
      </c>
      <c r="D60" s="14" t="s">
        <v>311</v>
      </c>
      <c r="E60" s="14" t="s">
        <v>312</v>
      </c>
      <c r="F60" s="14" t="s">
        <v>313</v>
      </c>
    </row>
    <row r="61" spans="1:22" ht="25.5">
      <c r="A61" s="245" t="s">
        <v>310</v>
      </c>
      <c r="B61" s="330"/>
      <c r="C61" s="330"/>
      <c r="D61" s="24"/>
      <c r="E61" s="24"/>
      <c r="F61" s="24"/>
    </row>
    <row r="62" spans="1:22">
      <c r="B62" s="7"/>
      <c r="C62" s="7"/>
    </row>
    <row r="63" spans="1:22">
      <c r="R63" s="174">
        <v>1</v>
      </c>
      <c r="S63" s="1220" t="s">
        <v>269</v>
      </c>
      <c r="T63" s="1220"/>
      <c r="U63" s="1220"/>
      <c r="V63" s="1231" t="s">
        <v>270</v>
      </c>
    </row>
    <row r="64" spans="1:22">
      <c r="B64" s="741" t="s">
        <v>27</v>
      </c>
      <c r="C64" s="741" t="s">
        <v>28</v>
      </c>
      <c r="D64" s="740" t="s">
        <v>202</v>
      </c>
      <c r="E64" s="1248" t="s">
        <v>271</v>
      </c>
      <c r="F64" s="1248"/>
      <c r="G64" s="1248"/>
      <c r="R64" s="174">
        <v>2</v>
      </c>
      <c r="S64" s="1220" t="s">
        <v>272</v>
      </c>
      <c r="T64" s="1220"/>
      <c r="U64" s="1220"/>
      <c r="V64" s="1231"/>
    </row>
    <row r="65" spans="1:23" ht="35.25" customHeight="1">
      <c r="B65" s="742"/>
      <c r="C65" s="742"/>
      <c r="D65" s="740"/>
      <c r="E65" s="156">
        <v>1</v>
      </c>
      <c r="F65" s="156">
        <v>2</v>
      </c>
      <c r="G65" s="156">
        <v>3</v>
      </c>
      <c r="M65" s="380" t="s">
        <v>27</v>
      </c>
      <c r="N65" s="380" t="s">
        <v>248</v>
      </c>
      <c r="O65" s="336" t="s">
        <v>273</v>
      </c>
      <c r="P65" s="336" t="s">
        <v>274</v>
      </c>
      <c r="Q65" s="336" t="s">
        <v>340</v>
      </c>
      <c r="R65" s="174">
        <v>3</v>
      </c>
      <c r="S65" s="1220" t="s">
        <v>275</v>
      </c>
      <c r="T65" s="1220"/>
      <c r="U65" s="1220"/>
      <c r="V65" s="1231" t="s">
        <v>276</v>
      </c>
    </row>
    <row r="66" spans="1:23" ht="48.6" customHeight="1">
      <c r="A66" s="175" t="s">
        <v>277</v>
      </c>
      <c r="B66" s="381"/>
      <c r="C66" s="381"/>
      <c r="D66" s="381"/>
      <c r="E66" s="381"/>
      <c r="F66" s="381"/>
      <c r="G66" s="382"/>
      <c r="I66" s="1218" t="s">
        <v>278</v>
      </c>
      <c r="J66" s="1219"/>
      <c r="K66" s="1219"/>
      <c r="L66" s="1250"/>
      <c r="M66" s="176"/>
      <c r="N66" s="177"/>
      <c r="O66" s="177">
        <v>1</v>
      </c>
      <c r="P66" s="167"/>
      <c r="Q66" s="163"/>
      <c r="R66" s="174">
        <v>4</v>
      </c>
      <c r="S66" s="1220" t="s">
        <v>279</v>
      </c>
      <c r="T66" s="1220"/>
      <c r="U66" s="1220"/>
      <c r="V66" s="1231"/>
    </row>
    <row r="67" spans="1:23">
      <c r="A67" s="178"/>
      <c r="B67" s="179"/>
      <c r="C67" s="179"/>
      <c r="D67" s="179"/>
      <c r="E67" s="179"/>
      <c r="F67" s="179"/>
      <c r="G67" s="179"/>
      <c r="H67" s="7"/>
      <c r="I67" s="7"/>
      <c r="J67" s="7"/>
      <c r="K67" s="7"/>
      <c r="L67" s="7"/>
      <c r="M67" s="7"/>
      <c r="N67" s="7"/>
      <c r="O67" s="7"/>
      <c r="P67" s="7"/>
      <c r="Q67" s="7"/>
      <c r="R67" s="7"/>
      <c r="S67" s="7"/>
      <c r="T67" s="7"/>
      <c r="U67" s="7"/>
      <c r="V67" s="7"/>
      <c r="W67" s="7"/>
    </row>
    <row r="68" spans="1:23">
      <c r="A68" s="7"/>
      <c r="B68" s="379" t="s">
        <v>27</v>
      </c>
      <c r="C68" s="379" t="s">
        <v>248</v>
      </c>
      <c r="D68" s="379" t="s">
        <v>202</v>
      </c>
      <c r="E68" s="379" t="s">
        <v>280</v>
      </c>
      <c r="F68" s="180" t="s">
        <v>340</v>
      </c>
    </row>
    <row r="69" spans="1:23">
      <c r="A69" s="162" t="s">
        <v>281</v>
      </c>
      <c r="B69" s="177"/>
      <c r="C69" s="177"/>
      <c r="D69" s="177"/>
      <c r="E69" s="177"/>
      <c r="F69" s="163"/>
    </row>
    <row r="71" spans="1:23">
      <c r="A71" s="7"/>
      <c r="B71" s="337" t="s">
        <v>27</v>
      </c>
      <c r="C71" s="337" t="s">
        <v>248</v>
      </c>
    </row>
    <row r="72" spans="1:23">
      <c r="A72" s="162" t="s">
        <v>282</v>
      </c>
      <c r="B72" s="160"/>
      <c r="C72" s="161"/>
    </row>
    <row r="74" spans="1:23">
      <c r="A74" s="1255" t="s">
        <v>283</v>
      </c>
      <c r="B74" s="1256"/>
      <c r="C74" s="1256"/>
      <c r="D74" s="1256"/>
      <c r="E74" s="1256"/>
      <c r="F74" s="1256"/>
      <c r="G74" s="1256"/>
      <c r="H74" s="1256"/>
      <c r="I74" s="1256"/>
      <c r="J74" s="1256"/>
      <c r="K74" s="1256"/>
      <c r="L74" s="1256"/>
      <c r="M74" s="1256"/>
      <c r="N74" s="1257"/>
    </row>
    <row r="75" spans="1:23">
      <c r="A75" s="1258">
        <v>1</v>
      </c>
      <c r="B75" s="1259"/>
      <c r="C75" s="1259"/>
      <c r="D75" s="1259"/>
      <c r="E75" s="1259"/>
      <c r="F75" s="1260">
        <v>7</v>
      </c>
      <c r="G75" s="1259"/>
      <c r="H75" s="1259"/>
      <c r="I75" s="1259"/>
      <c r="J75" s="1259"/>
      <c r="K75" s="1259"/>
      <c r="L75" s="1259"/>
      <c r="M75" s="1259"/>
      <c r="N75" s="1261"/>
    </row>
    <row r="76" spans="1:23">
      <c r="A76" s="1251">
        <v>2</v>
      </c>
      <c r="B76" s="1252"/>
      <c r="C76" s="1252"/>
      <c r="D76" s="1252"/>
      <c r="E76" s="1252"/>
      <c r="F76" s="1253">
        <v>8</v>
      </c>
      <c r="G76" s="1252"/>
      <c r="H76" s="1252"/>
      <c r="I76" s="1252"/>
      <c r="J76" s="1252"/>
      <c r="K76" s="1252"/>
      <c r="L76" s="1252"/>
      <c r="M76" s="1252"/>
      <c r="N76" s="1254"/>
    </row>
    <row r="77" spans="1:23">
      <c r="A77" s="1251">
        <v>3</v>
      </c>
      <c r="B77" s="1252"/>
      <c r="C77" s="1252"/>
      <c r="D77" s="1252"/>
      <c r="E77" s="1252"/>
      <c r="F77" s="1253">
        <v>9</v>
      </c>
      <c r="G77" s="1252"/>
      <c r="H77" s="1252"/>
      <c r="I77" s="1252"/>
      <c r="J77" s="1252"/>
      <c r="K77" s="1252"/>
      <c r="L77" s="1252"/>
      <c r="M77" s="1252"/>
      <c r="N77" s="1254"/>
    </row>
    <row r="78" spans="1:23">
      <c r="A78" s="1251">
        <v>4</v>
      </c>
      <c r="B78" s="1252"/>
      <c r="C78" s="1252"/>
      <c r="D78" s="1252"/>
      <c r="E78" s="1252"/>
      <c r="F78" s="1253">
        <v>10</v>
      </c>
      <c r="G78" s="1252"/>
      <c r="H78" s="1252"/>
      <c r="I78" s="1252"/>
      <c r="J78" s="1252"/>
      <c r="K78" s="1252"/>
      <c r="L78" s="1252"/>
      <c r="M78" s="1252"/>
      <c r="N78" s="1254"/>
    </row>
    <row r="79" spans="1:23">
      <c r="A79" s="1251">
        <v>5</v>
      </c>
      <c r="B79" s="1252"/>
      <c r="C79" s="1252"/>
      <c r="D79" s="1252"/>
      <c r="E79" s="1252"/>
      <c r="F79" s="1253">
        <v>11</v>
      </c>
      <c r="G79" s="1252"/>
      <c r="H79" s="1252"/>
      <c r="I79" s="1252"/>
      <c r="J79" s="1252"/>
      <c r="K79" s="1252"/>
      <c r="L79" s="1252"/>
      <c r="M79" s="1252"/>
      <c r="N79" s="1254"/>
    </row>
    <row r="80" spans="1:23">
      <c r="A80" s="1266">
        <v>6</v>
      </c>
      <c r="B80" s="1267"/>
      <c r="C80" s="1267"/>
      <c r="D80" s="1267"/>
      <c r="E80" s="1267"/>
      <c r="F80" s="1268">
        <v>12</v>
      </c>
      <c r="G80" s="1267"/>
      <c r="H80" s="1267"/>
      <c r="I80" s="1267"/>
      <c r="J80" s="1267"/>
      <c r="K80" s="1267"/>
      <c r="L80" s="1267"/>
      <c r="M80" s="1267"/>
      <c r="N80" s="1269"/>
    </row>
    <row r="83" spans="1:19" customFormat="1" ht="14.25">
      <c r="B83" s="1270">
        <v>2006</v>
      </c>
      <c r="C83" s="1270">
        <v>2007</v>
      </c>
      <c r="D83" s="1270">
        <v>2008</v>
      </c>
      <c r="E83" s="1270">
        <v>2009</v>
      </c>
      <c r="F83" s="1270">
        <v>2010</v>
      </c>
      <c r="G83" s="1270">
        <v>2011</v>
      </c>
      <c r="H83" s="1271">
        <v>2012</v>
      </c>
      <c r="I83" s="1272"/>
      <c r="J83" s="1270">
        <v>2013</v>
      </c>
      <c r="K83" s="1270">
        <v>2014</v>
      </c>
      <c r="L83" s="1270">
        <v>2015</v>
      </c>
    </row>
    <row r="84" spans="1:19" customFormat="1" ht="14.25">
      <c r="B84" s="1270"/>
      <c r="C84" s="1270"/>
      <c r="D84" s="1270"/>
      <c r="E84" s="1270"/>
      <c r="F84" s="1270"/>
      <c r="G84" s="1270"/>
      <c r="H84" s="181" t="s">
        <v>0</v>
      </c>
      <c r="I84" s="181" t="s">
        <v>8</v>
      </c>
      <c r="J84" s="1270"/>
      <c r="K84" s="1270"/>
      <c r="L84" s="1270"/>
    </row>
    <row r="85" spans="1:19" customFormat="1" ht="14.25">
      <c r="A85" s="182" t="s">
        <v>284</v>
      </c>
      <c r="B85" s="126"/>
      <c r="C85" s="126"/>
      <c r="D85" s="126"/>
      <c r="E85" s="126"/>
      <c r="F85" s="126"/>
      <c r="G85" s="126"/>
      <c r="H85" s="126"/>
      <c r="I85" s="126"/>
      <c r="J85" s="127"/>
      <c r="K85" s="127"/>
      <c r="L85" s="127"/>
    </row>
    <row r="88" spans="1:19">
      <c r="A88" s="1283" t="s">
        <v>35</v>
      </c>
      <c r="B88" s="1284"/>
      <c r="C88" s="1284"/>
      <c r="D88" s="1284"/>
      <c r="E88" s="1284"/>
      <c r="F88" s="1284"/>
      <c r="G88" s="1284"/>
      <c r="H88" s="1284"/>
      <c r="I88" s="1284"/>
      <c r="J88" s="1284"/>
      <c r="K88" s="1284"/>
      <c r="L88" s="1284"/>
      <c r="M88" s="1284"/>
      <c r="N88" s="1284"/>
      <c r="O88" s="1284"/>
      <c r="P88" s="1284"/>
      <c r="Q88" s="1284"/>
      <c r="R88" s="1284"/>
      <c r="S88" s="1285"/>
    </row>
    <row r="89" spans="1:19">
      <c r="A89" s="1263" t="s">
        <v>211</v>
      </c>
      <c r="B89" s="748">
        <v>2006</v>
      </c>
      <c r="C89" s="749"/>
      <c r="D89" s="755"/>
      <c r="E89" s="748">
        <v>2007</v>
      </c>
      <c r="F89" s="749"/>
      <c r="G89" s="755"/>
      <c r="H89" s="748">
        <v>2008</v>
      </c>
      <c r="I89" s="749"/>
      <c r="J89" s="755"/>
      <c r="K89" s="748">
        <v>2009</v>
      </c>
      <c r="L89" s="749"/>
      <c r="M89" s="755"/>
      <c r="N89" s="748">
        <v>2010</v>
      </c>
      <c r="O89" s="749"/>
      <c r="P89" s="755"/>
      <c r="Q89" s="748">
        <v>2011</v>
      </c>
      <c r="R89" s="749"/>
      <c r="S89" s="755"/>
    </row>
    <row r="90" spans="1:19">
      <c r="A90" s="1264"/>
      <c r="B90" s="750"/>
      <c r="C90" s="751"/>
      <c r="D90" s="1262"/>
      <c r="E90" s="750"/>
      <c r="F90" s="751"/>
      <c r="G90" s="1262"/>
      <c r="H90" s="750"/>
      <c r="I90" s="751"/>
      <c r="J90" s="1262"/>
      <c r="K90" s="750"/>
      <c r="L90" s="751"/>
      <c r="M90" s="1262"/>
      <c r="N90" s="750"/>
      <c r="O90" s="751"/>
      <c r="P90" s="1262"/>
      <c r="Q90" s="750"/>
      <c r="R90" s="751"/>
      <c r="S90" s="1262"/>
    </row>
    <row r="91" spans="1:19">
      <c r="A91" s="1265"/>
      <c r="B91" s="278" t="s">
        <v>36</v>
      </c>
      <c r="C91" s="278" t="s">
        <v>37</v>
      </c>
      <c r="D91" s="278" t="s">
        <v>38</v>
      </c>
      <c r="E91" s="278" t="s">
        <v>36</v>
      </c>
      <c r="F91" s="278" t="s">
        <v>37</v>
      </c>
      <c r="G91" s="278" t="s">
        <v>38</v>
      </c>
      <c r="H91" s="278" t="s">
        <v>36</v>
      </c>
      <c r="I91" s="278" t="s">
        <v>37</v>
      </c>
      <c r="J91" s="278" t="s">
        <v>38</v>
      </c>
      <c r="K91" s="278" t="s">
        <v>36</v>
      </c>
      <c r="L91" s="278" t="s">
        <v>37</v>
      </c>
      <c r="M91" s="278" t="s">
        <v>38</v>
      </c>
      <c r="N91" s="278" t="s">
        <v>36</v>
      </c>
      <c r="O91" s="278" t="s">
        <v>37</v>
      </c>
      <c r="P91" s="278" t="s">
        <v>38</v>
      </c>
      <c r="Q91" s="278" t="s">
        <v>36</v>
      </c>
      <c r="R91" s="278" t="s">
        <v>37</v>
      </c>
      <c r="S91" s="278" t="s">
        <v>38</v>
      </c>
    </row>
    <row r="92" spans="1:19" ht="15.75" customHeight="1">
      <c r="A92" s="183" t="s">
        <v>285</v>
      </c>
      <c r="B92" s="184"/>
      <c r="C92" s="184"/>
      <c r="D92" s="185">
        <f>SUM(B92:C92)</f>
        <v>0</v>
      </c>
      <c r="E92" s="184"/>
      <c r="F92" s="184"/>
      <c r="G92" s="185">
        <f>SUM(E92:F92)</f>
        <v>0</v>
      </c>
      <c r="H92" s="184"/>
      <c r="I92" s="184"/>
      <c r="J92" s="185">
        <f>SUM(H92:I92)</f>
        <v>0</v>
      </c>
      <c r="K92" s="184"/>
      <c r="L92" s="184"/>
      <c r="M92" s="185">
        <f>SUM(K92:L92)</f>
        <v>0</v>
      </c>
      <c r="N92" s="184"/>
      <c r="O92" s="184"/>
      <c r="P92" s="185">
        <f>SUM(N92:O92)</f>
        <v>0</v>
      </c>
      <c r="Q92" s="184"/>
      <c r="R92" s="184"/>
      <c r="S92" s="187">
        <f>SUM(Q92:R92)</f>
        <v>0</v>
      </c>
    </row>
    <row r="93" spans="1:19" ht="15.75" customHeight="1">
      <c r="A93" s="80" t="s">
        <v>40</v>
      </c>
      <c r="B93" s="188"/>
      <c r="C93" s="188"/>
      <c r="D93" s="189">
        <f>SUM(B93:C93)</f>
        <v>0</v>
      </c>
      <c r="E93" s="188"/>
      <c r="F93" s="188"/>
      <c r="G93" s="189">
        <f>SUM(E93:F93)</f>
        <v>0</v>
      </c>
      <c r="H93" s="188"/>
      <c r="I93" s="188"/>
      <c r="J93" s="189">
        <f>SUM(H93:I93)</f>
        <v>0</v>
      </c>
      <c r="K93" s="188"/>
      <c r="L93" s="188"/>
      <c r="M93" s="189">
        <f>SUM(K93:L93)</f>
        <v>0</v>
      </c>
      <c r="N93" s="188"/>
      <c r="O93" s="188"/>
      <c r="P93" s="189">
        <f>SUM(N93:O93)</f>
        <v>0</v>
      </c>
      <c r="Q93" s="188"/>
      <c r="R93" s="188"/>
      <c r="S93" s="191">
        <f>SUM(Q93:R93)</f>
        <v>0</v>
      </c>
    </row>
    <row r="94" spans="1:19" ht="15.75" customHeight="1">
      <c r="A94" s="192" t="s">
        <v>286</v>
      </c>
      <c r="B94" s="193">
        <f t="shared" ref="B94:S94" si="0">SUM(B92:B93)</f>
        <v>0</v>
      </c>
      <c r="C94" s="193">
        <f t="shared" si="0"/>
        <v>0</v>
      </c>
      <c r="D94" s="189">
        <f t="shared" si="0"/>
        <v>0</v>
      </c>
      <c r="E94" s="193">
        <f t="shared" si="0"/>
        <v>0</v>
      </c>
      <c r="F94" s="193">
        <f t="shared" si="0"/>
        <v>0</v>
      </c>
      <c r="G94" s="189">
        <f t="shared" si="0"/>
        <v>0</v>
      </c>
      <c r="H94" s="193">
        <f t="shared" si="0"/>
        <v>0</v>
      </c>
      <c r="I94" s="193">
        <f t="shared" si="0"/>
        <v>0</v>
      </c>
      <c r="J94" s="189">
        <f t="shared" si="0"/>
        <v>0</v>
      </c>
      <c r="K94" s="193">
        <f t="shared" si="0"/>
        <v>0</v>
      </c>
      <c r="L94" s="193">
        <f t="shared" si="0"/>
        <v>0</v>
      </c>
      <c r="M94" s="189">
        <f t="shared" si="0"/>
        <v>0</v>
      </c>
      <c r="N94" s="193">
        <f t="shared" si="0"/>
        <v>0</v>
      </c>
      <c r="O94" s="193">
        <f t="shared" si="0"/>
        <v>0</v>
      </c>
      <c r="P94" s="189">
        <f t="shared" si="0"/>
        <v>0</v>
      </c>
      <c r="Q94" s="193">
        <f t="shared" si="0"/>
        <v>0</v>
      </c>
      <c r="R94" s="193">
        <f t="shared" si="0"/>
        <v>0</v>
      </c>
      <c r="S94" s="191">
        <f t="shared" si="0"/>
        <v>0</v>
      </c>
    </row>
    <row r="95" spans="1:19" ht="15.75" customHeight="1">
      <c r="A95" s="192" t="s">
        <v>287</v>
      </c>
      <c r="B95" s="194" t="str">
        <f t="shared" ref="B95:S95" si="1">IFERROR(B92*100/B94,"")</f>
        <v/>
      </c>
      <c r="C95" s="194" t="str">
        <f t="shared" si="1"/>
        <v/>
      </c>
      <c r="D95" s="194" t="str">
        <f t="shared" si="1"/>
        <v/>
      </c>
      <c r="E95" s="194" t="str">
        <f t="shared" si="1"/>
        <v/>
      </c>
      <c r="F95" s="194" t="str">
        <f t="shared" si="1"/>
        <v/>
      </c>
      <c r="G95" s="194" t="str">
        <f t="shared" si="1"/>
        <v/>
      </c>
      <c r="H95" s="194" t="str">
        <f t="shared" si="1"/>
        <v/>
      </c>
      <c r="I95" s="194" t="str">
        <f t="shared" si="1"/>
        <v/>
      </c>
      <c r="J95" s="194" t="str">
        <f t="shared" si="1"/>
        <v/>
      </c>
      <c r="K95" s="194" t="str">
        <f t="shared" si="1"/>
        <v/>
      </c>
      <c r="L95" s="194" t="str">
        <f t="shared" si="1"/>
        <v/>
      </c>
      <c r="M95" s="194" t="str">
        <f t="shared" si="1"/>
        <v/>
      </c>
      <c r="N95" s="194" t="str">
        <f t="shared" si="1"/>
        <v/>
      </c>
      <c r="O95" s="194" t="str">
        <f t="shared" si="1"/>
        <v/>
      </c>
      <c r="P95" s="194" t="str">
        <f t="shared" si="1"/>
        <v/>
      </c>
      <c r="Q95" s="194" t="str">
        <f t="shared" si="1"/>
        <v/>
      </c>
      <c r="R95" s="194" t="str">
        <f t="shared" si="1"/>
        <v/>
      </c>
      <c r="S95" s="195" t="str">
        <f t="shared" si="1"/>
        <v/>
      </c>
    </row>
    <row r="96" spans="1:19">
      <c r="A96" s="196" t="s">
        <v>288</v>
      </c>
      <c r="B96" s="197"/>
      <c r="C96" s="197"/>
      <c r="D96" s="198"/>
      <c r="E96" s="198"/>
      <c r="F96" s="198"/>
      <c r="G96" s="198"/>
      <c r="H96" s="198"/>
      <c r="I96" s="198"/>
      <c r="J96" s="198"/>
      <c r="K96" s="198"/>
      <c r="L96" s="198"/>
      <c r="M96" s="198"/>
      <c r="N96" s="198"/>
      <c r="O96" s="198"/>
      <c r="P96" s="198"/>
      <c r="Q96" s="198"/>
      <c r="R96" s="198"/>
      <c r="S96" s="199"/>
    </row>
    <row r="97" spans="1:19" ht="16.5" customHeight="1">
      <c r="A97" s="51" t="s">
        <v>17</v>
      </c>
    </row>
    <row r="98" spans="1:19">
      <c r="A98" s="51"/>
    </row>
    <row r="99" spans="1:19">
      <c r="A99" s="1283" t="s">
        <v>35</v>
      </c>
      <c r="B99" s="1284"/>
      <c r="C99" s="1284"/>
      <c r="D99" s="1284"/>
      <c r="E99" s="1284"/>
      <c r="F99" s="1284"/>
      <c r="G99" s="1284"/>
      <c r="H99" s="1284"/>
      <c r="I99" s="1284"/>
      <c r="J99" s="1284"/>
      <c r="K99" s="1284"/>
      <c r="L99" s="1284"/>
      <c r="M99" s="1284"/>
      <c r="N99" s="1284"/>
      <c r="O99" s="1284"/>
      <c r="P99" s="1285"/>
    </row>
    <row r="100" spans="1:19">
      <c r="A100" s="1263" t="s">
        <v>211</v>
      </c>
      <c r="B100" s="879">
        <v>2012</v>
      </c>
      <c r="C100" s="880"/>
      <c r="D100" s="880"/>
      <c r="E100" s="880"/>
      <c r="F100" s="880"/>
      <c r="G100" s="881"/>
      <c r="H100" s="748">
        <v>2013</v>
      </c>
      <c r="I100" s="749"/>
      <c r="J100" s="755"/>
      <c r="K100" s="748">
        <v>2014</v>
      </c>
      <c r="L100" s="749"/>
      <c r="M100" s="755"/>
      <c r="N100" s="748">
        <v>2015</v>
      </c>
      <c r="O100" s="749"/>
      <c r="P100" s="755"/>
    </row>
    <row r="101" spans="1:19">
      <c r="A101" s="1264"/>
      <c r="B101" s="879" t="s">
        <v>0</v>
      </c>
      <c r="C101" s="880"/>
      <c r="D101" s="881"/>
      <c r="E101" s="879" t="s">
        <v>8</v>
      </c>
      <c r="F101" s="880"/>
      <c r="G101" s="881"/>
      <c r="H101" s="750"/>
      <c r="I101" s="751"/>
      <c r="J101" s="1262"/>
      <c r="K101" s="750"/>
      <c r="L101" s="751"/>
      <c r="M101" s="1262"/>
      <c r="N101" s="750"/>
      <c r="O101" s="751"/>
      <c r="P101" s="1262"/>
    </row>
    <row r="102" spans="1:19">
      <c r="A102" s="1265"/>
      <c r="B102" s="260" t="s">
        <v>36</v>
      </c>
      <c r="C102" s="260" t="s">
        <v>37</v>
      </c>
      <c r="D102" s="260" t="s">
        <v>38</v>
      </c>
      <c r="E102" s="260" t="s">
        <v>36</v>
      </c>
      <c r="F102" s="260" t="s">
        <v>37</v>
      </c>
      <c r="G102" s="260" t="s">
        <v>38</v>
      </c>
      <c r="H102" s="260" t="s">
        <v>36</v>
      </c>
      <c r="I102" s="260" t="s">
        <v>37</v>
      </c>
      <c r="J102" s="260" t="s">
        <v>38</v>
      </c>
      <c r="K102" s="260" t="s">
        <v>36</v>
      </c>
      <c r="L102" s="260" t="s">
        <v>37</v>
      </c>
      <c r="M102" s="260" t="s">
        <v>38</v>
      </c>
      <c r="N102" s="260" t="s">
        <v>36</v>
      </c>
      <c r="O102" s="260" t="s">
        <v>37</v>
      </c>
      <c r="P102" s="260" t="s">
        <v>38</v>
      </c>
    </row>
    <row r="103" spans="1:19" ht="15.75" customHeight="1">
      <c r="A103" s="183" t="s">
        <v>285</v>
      </c>
      <c r="B103" s="186"/>
      <c r="C103" s="186"/>
      <c r="D103" s="185">
        <f>SUM(B103:C103)</f>
        <v>0</v>
      </c>
      <c r="E103" s="184"/>
      <c r="F103" s="184"/>
      <c r="G103" s="185">
        <f>SUM(E103:F103)</f>
        <v>0</v>
      </c>
      <c r="H103" s="184"/>
      <c r="I103" s="184"/>
      <c r="J103" s="187">
        <f>SUM(H103:I103)</f>
        <v>0</v>
      </c>
      <c r="K103" s="184"/>
      <c r="L103" s="184"/>
      <c r="M103" s="187">
        <f>SUM(K103:L103)</f>
        <v>0</v>
      </c>
      <c r="N103" s="184"/>
      <c r="O103" s="184"/>
      <c r="P103" s="187">
        <f>SUM(N103:O103)</f>
        <v>0</v>
      </c>
    </row>
    <row r="104" spans="1:19" ht="15.75" customHeight="1">
      <c r="A104" s="80" t="s">
        <v>40</v>
      </c>
      <c r="B104" s="190"/>
      <c r="C104" s="190"/>
      <c r="D104" s="189">
        <f>SUM(B104:C104)</f>
        <v>0</v>
      </c>
      <c r="E104" s="188"/>
      <c r="F104" s="188"/>
      <c r="G104" s="189">
        <f>SUM(E104:F104)</f>
        <v>0</v>
      </c>
      <c r="H104" s="188"/>
      <c r="I104" s="188"/>
      <c r="J104" s="191">
        <f>SUM(H104:I104)</f>
        <v>0</v>
      </c>
      <c r="K104" s="188"/>
      <c r="L104" s="188"/>
      <c r="M104" s="191">
        <f>SUM(K104:L104)</f>
        <v>0</v>
      </c>
      <c r="N104" s="188"/>
      <c r="O104" s="188"/>
      <c r="P104" s="191">
        <f>SUM(N104:O104)</f>
        <v>0</v>
      </c>
    </row>
    <row r="105" spans="1:19" ht="15.75" customHeight="1">
      <c r="A105" s="192" t="s">
        <v>286</v>
      </c>
      <c r="B105" s="189">
        <f t="shared" ref="B105:P105" si="2">SUM(B103:B104)</f>
        <v>0</v>
      </c>
      <c r="C105" s="189">
        <f t="shared" si="2"/>
        <v>0</v>
      </c>
      <c r="D105" s="189">
        <f t="shared" si="2"/>
        <v>0</v>
      </c>
      <c r="E105" s="193">
        <f t="shared" si="2"/>
        <v>0</v>
      </c>
      <c r="F105" s="193">
        <f t="shared" si="2"/>
        <v>0</v>
      </c>
      <c r="G105" s="189">
        <f t="shared" si="2"/>
        <v>0</v>
      </c>
      <c r="H105" s="193">
        <f t="shared" si="2"/>
        <v>0</v>
      </c>
      <c r="I105" s="193">
        <f t="shared" si="2"/>
        <v>0</v>
      </c>
      <c r="J105" s="191">
        <f t="shared" si="2"/>
        <v>0</v>
      </c>
      <c r="K105" s="193">
        <f t="shared" si="2"/>
        <v>0</v>
      </c>
      <c r="L105" s="193">
        <f t="shared" si="2"/>
        <v>0</v>
      </c>
      <c r="M105" s="191">
        <f t="shared" si="2"/>
        <v>0</v>
      </c>
      <c r="N105" s="193">
        <f t="shared" si="2"/>
        <v>0</v>
      </c>
      <c r="O105" s="193">
        <f t="shared" si="2"/>
        <v>0</v>
      </c>
      <c r="P105" s="191">
        <f t="shared" si="2"/>
        <v>0</v>
      </c>
    </row>
    <row r="106" spans="1:19" ht="15.75" customHeight="1">
      <c r="A106" s="192" t="s">
        <v>287</v>
      </c>
      <c r="B106" s="194" t="str">
        <f t="shared" ref="B106:P106" si="3">IFERROR(B103*100/B105,"")</f>
        <v/>
      </c>
      <c r="C106" s="194" t="str">
        <f t="shared" si="3"/>
        <v/>
      </c>
      <c r="D106" s="194" t="str">
        <f t="shared" si="3"/>
        <v/>
      </c>
      <c r="E106" s="194" t="str">
        <f t="shared" si="3"/>
        <v/>
      </c>
      <c r="F106" s="194" t="str">
        <f t="shared" si="3"/>
        <v/>
      </c>
      <c r="G106" s="194" t="str">
        <f t="shared" si="3"/>
        <v/>
      </c>
      <c r="H106" s="194" t="str">
        <f t="shared" si="3"/>
        <v/>
      </c>
      <c r="I106" s="194" t="str">
        <f t="shared" si="3"/>
        <v/>
      </c>
      <c r="J106" s="195" t="str">
        <f t="shared" si="3"/>
        <v/>
      </c>
      <c r="K106" s="194" t="str">
        <f t="shared" si="3"/>
        <v/>
      </c>
      <c r="L106" s="194" t="str">
        <f t="shared" si="3"/>
        <v/>
      </c>
      <c r="M106" s="195" t="str">
        <f t="shared" si="3"/>
        <v/>
      </c>
      <c r="N106" s="194" t="str">
        <f t="shared" si="3"/>
        <v/>
      </c>
      <c r="O106" s="194" t="str">
        <f t="shared" si="3"/>
        <v/>
      </c>
      <c r="P106" s="195" t="str">
        <f t="shared" si="3"/>
        <v/>
      </c>
    </row>
    <row r="107" spans="1:19" ht="15.75" customHeight="1">
      <c r="A107" s="196" t="s">
        <v>288</v>
      </c>
      <c r="B107" s="198"/>
      <c r="C107" s="198"/>
      <c r="D107" s="198"/>
      <c r="E107" s="198"/>
      <c r="F107" s="198"/>
      <c r="G107" s="198"/>
      <c r="H107" s="198"/>
      <c r="I107" s="198"/>
      <c r="J107" s="199"/>
      <c r="K107" s="198"/>
      <c r="L107" s="198"/>
      <c r="M107" s="199"/>
      <c r="N107" s="198"/>
      <c r="O107" s="198"/>
      <c r="P107" s="199"/>
    </row>
    <row r="108" spans="1:19" ht="15.75" customHeight="1">
      <c r="A108" s="51" t="s">
        <v>17</v>
      </c>
    </row>
    <row r="109" spans="1:19">
      <c r="A109" s="51"/>
    </row>
    <row r="110" spans="1:19">
      <c r="A110" s="1286" t="s">
        <v>43</v>
      </c>
      <c r="B110" s="1274">
        <v>2006</v>
      </c>
      <c r="C110" s="1275"/>
      <c r="D110" s="1276"/>
      <c r="E110" s="1274">
        <v>2007</v>
      </c>
      <c r="F110" s="1275"/>
      <c r="G110" s="1276"/>
      <c r="H110" s="1274">
        <v>2008</v>
      </c>
      <c r="I110" s="1275"/>
      <c r="J110" s="1276"/>
      <c r="K110" s="1274">
        <v>2009</v>
      </c>
      <c r="L110" s="1275"/>
      <c r="M110" s="1276"/>
      <c r="N110" s="1274">
        <v>2010</v>
      </c>
      <c r="O110" s="1275"/>
      <c r="P110" s="1276"/>
      <c r="Q110" s="1274">
        <v>2011</v>
      </c>
      <c r="R110" s="1275"/>
      <c r="S110" s="1276"/>
    </row>
    <row r="111" spans="1:19">
      <c r="A111" s="1286"/>
      <c r="B111" s="1277"/>
      <c r="C111" s="1278"/>
      <c r="D111" s="1279"/>
      <c r="E111" s="1277"/>
      <c r="F111" s="1278"/>
      <c r="G111" s="1279"/>
      <c r="H111" s="1277"/>
      <c r="I111" s="1278"/>
      <c r="J111" s="1279"/>
      <c r="K111" s="1277"/>
      <c r="L111" s="1278"/>
      <c r="M111" s="1279"/>
      <c r="N111" s="1277"/>
      <c r="O111" s="1278"/>
      <c r="P111" s="1279"/>
      <c r="Q111" s="1277"/>
      <c r="R111" s="1278"/>
      <c r="S111" s="1279"/>
    </row>
    <row r="112" spans="1:19">
      <c r="A112" s="1286"/>
      <c r="B112" s="200" t="s">
        <v>36</v>
      </c>
      <c r="C112" s="200" t="s">
        <v>37</v>
      </c>
      <c r="D112" s="200" t="s">
        <v>38</v>
      </c>
      <c r="E112" s="200" t="s">
        <v>36</v>
      </c>
      <c r="F112" s="200" t="s">
        <v>37</v>
      </c>
      <c r="G112" s="200" t="s">
        <v>38</v>
      </c>
      <c r="H112" s="200" t="s">
        <v>36</v>
      </c>
      <c r="I112" s="200" t="s">
        <v>37</v>
      </c>
      <c r="J112" s="200" t="s">
        <v>38</v>
      </c>
      <c r="K112" s="200" t="s">
        <v>36</v>
      </c>
      <c r="L112" s="200" t="s">
        <v>37</v>
      </c>
      <c r="M112" s="200" t="s">
        <v>38</v>
      </c>
      <c r="N112" s="200" t="s">
        <v>36</v>
      </c>
      <c r="O112" s="200" t="s">
        <v>37</v>
      </c>
      <c r="P112" s="200" t="s">
        <v>38</v>
      </c>
      <c r="Q112" s="200" t="s">
        <v>36</v>
      </c>
      <c r="R112" s="200" t="s">
        <v>37</v>
      </c>
      <c r="S112" s="200" t="s">
        <v>38</v>
      </c>
    </row>
    <row r="113" spans="1:19" ht="15.75" customHeight="1">
      <c r="A113" s="201" t="s">
        <v>44</v>
      </c>
      <c r="B113" s="184"/>
      <c r="C113" s="186"/>
      <c r="D113" s="202">
        <f>SUM(B113:C113)</f>
        <v>0</v>
      </c>
      <c r="E113" s="184"/>
      <c r="F113" s="186"/>
      <c r="G113" s="202">
        <f>SUM(E113:F113)</f>
        <v>0</v>
      </c>
      <c r="H113" s="184"/>
      <c r="I113" s="186"/>
      <c r="J113" s="202">
        <f>SUM(H113:I113)</f>
        <v>0</v>
      </c>
      <c r="K113" s="184"/>
      <c r="L113" s="186"/>
      <c r="M113" s="202">
        <f>SUM(K113:L113)</f>
        <v>0</v>
      </c>
      <c r="N113" s="184"/>
      <c r="O113" s="186"/>
      <c r="P113" s="202">
        <f>SUM(N113:O113)</f>
        <v>0</v>
      </c>
      <c r="Q113" s="184"/>
      <c r="R113" s="186"/>
      <c r="S113" s="204">
        <f>SUM(Q113:R113)</f>
        <v>0</v>
      </c>
    </row>
    <row r="114" spans="1:19" ht="15.75" customHeight="1">
      <c r="A114" s="205" t="s">
        <v>45</v>
      </c>
      <c r="B114" s="188"/>
      <c r="C114" s="190"/>
      <c r="D114" s="206">
        <f>SUM(B114:C114)</f>
        <v>0</v>
      </c>
      <c r="E114" s="188"/>
      <c r="F114" s="190"/>
      <c r="G114" s="206">
        <f>SUM(E114:F114)</f>
        <v>0</v>
      </c>
      <c r="H114" s="188"/>
      <c r="I114" s="190"/>
      <c r="J114" s="206">
        <f>SUM(H114:I114)</f>
        <v>0</v>
      </c>
      <c r="K114" s="188"/>
      <c r="L114" s="190"/>
      <c r="M114" s="206">
        <f>SUM(K114:L114)</f>
        <v>0</v>
      </c>
      <c r="N114" s="188"/>
      <c r="O114" s="190"/>
      <c r="P114" s="206">
        <f>SUM(N114:O114)</f>
        <v>0</v>
      </c>
      <c r="Q114" s="188"/>
      <c r="R114" s="190"/>
      <c r="S114" s="208">
        <f>SUM(Q114:R114)</f>
        <v>0</v>
      </c>
    </row>
    <row r="115" spans="1:19" ht="15.75" customHeight="1">
      <c r="A115" s="205" t="s">
        <v>46</v>
      </c>
      <c r="B115" s="188"/>
      <c r="C115" s="190"/>
      <c r="D115" s="206">
        <f>SUM(B115:C115)</f>
        <v>0</v>
      </c>
      <c r="E115" s="188"/>
      <c r="F115" s="190"/>
      <c r="G115" s="206">
        <f>SUM(E115:F115)</f>
        <v>0</v>
      </c>
      <c r="H115" s="188"/>
      <c r="I115" s="190"/>
      <c r="J115" s="206">
        <f>SUM(H115:I115)</f>
        <v>0</v>
      </c>
      <c r="K115" s="188"/>
      <c r="L115" s="190"/>
      <c r="M115" s="206">
        <f>SUM(K115:L115)</f>
        <v>0</v>
      </c>
      <c r="N115" s="188"/>
      <c r="O115" s="190"/>
      <c r="P115" s="206">
        <f>SUM(N115:O115)</f>
        <v>0</v>
      </c>
      <c r="Q115" s="188"/>
      <c r="R115" s="190"/>
      <c r="S115" s="208">
        <f>SUM(Q115:R115)</f>
        <v>0</v>
      </c>
    </row>
    <row r="116" spans="1:19" ht="15.75" customHeight="1">
      <c r="A116" s="209" t="s">
        <v>22</v>
      </c>
      <c r="B116" s="69">
        <f t="shared" ref="B116:S116" si="4">SUM(B113:B115)</f>
        <v>0</v>
      </c>
      <c r="C116" s="70">
        <f t="shared" si="4"/>
        <v>0</v>
      </c>
      <c r="D116" s="271">
        <f t="shared" si="4"/>
        <v>0</v>
      </c>
      <c r="E116" s="69">
        <f t="shared" si="4"/>
        <v>0</v>
      </c>
      <c r="F116" s="70">
        <f t="shared" si="4"/>
        <v>0</v>
      </c>
      <c r="G116" s="271">
        <f t="shared" si="4"/>
        <v>0</v>
      </c>
      <c r="H116" s="69">
        <f t="shared" si="4"/>
        <v>0</v>
      </c>
      <c r="I116" s="70">
        <f t="shared" si="4"/>
        <v>0</v>
      </c>
      <c r="J116" s="271">
        <f t="shared" si="4"/>
        <v>0</v>
      </c>
      <c r="K116" s="69">
        <f t="shared" si="4"/>
        <v>0</v>
      </c>
      <c r="L116" s="70">
        <f t="shared" si="4"/>
        <v>0</v>
      </c>
      <c r="M116" s="271">
        <f t="shared" si="4"/>
        <v>0</v>
      </c>
      <c r="N116" s="69">
        <f t="shared" si="4"/>
        <v>0</v>
      </c>
      <c r="O116" s="70">
        <f t="shared" si="4"/>
        <v>0</v>
      </c>
      <c r="P116" s="271">
        <f t="shared" si="4"/>
        <v>0</v>
      </c>
      <c r="Q116" s="69">
        <f t="shared" si="4"/>
        <v>0</v>
      </c>
      <c r="R116" s="70">
        <f t="shared" si="4"/>
        <v>0</v>
      </c>
      <c r="S116" s="272">
        <f t="shared" si="4"/>
        <v>0</v>
      </c>
    </row>
    <row r="117" spans="1:19" ht="15.75" customHeight="1">
      <c r="A117" s="31" t="s">
        <v>47</v>
      </c>
      <c r="B117" s="188"/>
      <c r="C117" s="190"/>
      <c r="D117" s="206">
        <f t="shared" ref="D117:D123" si="5">SUM(B117:C117)</f>
        <v>0</v>
      </c>
      <c r="E117" s="188"/>
      <c r="F117" s="190"/>
      <c r="G117" s="206">
        <f t="shared" ref="G117:G123" si="6">SUM(E117:F117)</f>
        <v>0</v>
      </c>
      <c r="H117" s="188"/>
      <c r="I117" s="190"/>
      <c r="J117" s="206">
        <f t="shared" ref="J117:J123" si="7">SUM(H117:I117)</f>
        <v>0</v>
      </c>
      <c r="K117" s="188"/>
      <c r="L117" s="190"/>
      <c r="M117" s="206">
        <f t="shared" ref="M117:M123" si="8">SUM(K117:L117)</f>
        <v>0</v>
      </c>
      <c r="N117" s="188"/>
      <c r="O117" s="190"/>
      <c r="P117" s="206">
        <f t="shared" ref="P117:P123" si="9">SUM(N117:O117)</f>
        <v>0</v>
      </c>
      <c r="Q117" s="188"/>
      <c r="R117" s="190"/>
      <c r="S117" s="208">
        <f t="shared" ref="S117:S123" si="10">SUM(Q117:R117)</f>
        <v>0</v>
      </c>
    </row>
    <row r="118" spans="1:19" ht="15.75" customHeight="1">
      <c r="A118" s="31" t="s">
        <v>48</v>
      </c>
      <c r="B118" s="188"/>
      <c r="C118" s="190"/>
      <c r="D118" s="206">
        <f t="shared" si="5"/>
        <v>0</v>
      </c>
      <c r="E118" s="188"/>
      <c r="F118" s="190"/>
      <c r="G118" s="206">
        <f t="shared" si="6"/>
        <v>0</v>
      </c>
      <c r="H118" s="188"/>
      <c r="I118" s="190"/>
      <c r="J118" s="206">
        <f t="shared" si="7"/>
        <v>0</v>
      </c>
      <c r="K118" s="188"/>
      <c r="L118" s="190"/>
      <c r="M118" s="206">
        <f t="shared" si="8"/>
        <v>0</v>
      </c>
      <c r="N118" s="188"/>
      <c r="O118" s="190"/>
      <c r="P118" s="206">
        <f t="shared" si="9"/>
        <v>0</v>
      </c>
      <c r="Q118" s="188"/>
      <c r="R118" s="190"/>
      <c r="S118" s="208">
        <f t="shared" si="10"/>
        <v>0</v>
      </c>
    </row>
    <row r="119" spans="1:19" ht="15.75" customHeight="1">
      <c r="A119" s="205" t="s">
        <v>289</v>
      </c>
      <c r="B119" s="188"/>
      <c r="C119" s="190"/>
      <c r="D119" s="206">
        <f t="shared" si="5"/>
        <v>0</v>
      </c>
      <c r="E119" s="188"/>
      <c r="F119" s="190"/>
      <c r="G119" s="206">
        <f t="shared" si="6"/>
        <v>0</v>
      </c>
      <c r="H119" s="188"/>
      <c r="I119" s="190"/>
      <c r="J119" s="206">
        <f t="shared" si="7"/>
        <v>0</v>
      </c>
      <c r="K119" s="188"/>
      <c r="L119" s="190"/>
      <c r="M119" s="206">
        <f t="shared" si="8"/>
        <v>0</v>
      </c>
      <c r="N119" s="188"/>
      <c r="O119" s="190"/>
      <c r="P119" s="206">
        <f t="shared" si="9"/>
        <v>0</v>
      </c>
      <c r="Q119" s="188"/>
      <c r="R119" s="190"/>
      <c r="S119" s="208">
        <f t="shared" si="10"/>
        <v>0</v>
      </c>
    </row>
    <row r="120" spans="1:19" ht="15.75" customHeight="1">
      <c r="A120" s="205" t="s">
        <v>290</v>
      </c>
      <c r="B120" s="188"/>
      <c r="C120" s="190"/>
      <c r="D120" s="206">
        <f t="shared" si="5"/>
        <v>0</v>
      </c>
      <c r="E120" s="188"/>
      <c r="F120" s="190"/>
      <c r="G120" s="206">
        <f t="shared" si="6"/>
        <v>0</v>
      </c>
      <c r="H120" s="188"/>
      <c r="I120" s="190"/>
      <c r="J120" s="206">
        <f t="shared" si="7"/>
        <v>0</v>
      </c>
      <c r="K120" s="188"/>
      <c r="L120" s="190"/>
      <c r="M120" s="206">
        <f t="shared" si="8"/>
        <v>0</v>
      </c>
      <c r="N120" s="188"/>
      <c r="O120" s="190"/>
      <c r="P120" s="206">
        <f t="shared" si="9"/>
        <v>0</v>
      </c>
      <c r="Q120" s="188"/>
      <c r="R120" s="190"/>
      <c r="S120" s="208">
        <f t="shared" si="10"/>
        <v>0</v>
      </c>
    </row>
    <row r="121" spans="1:19" ht="15.75" customHeight="1">
      <c r="A121" s="205" t="s">
        <v>50</v>
      </c>
      <c r="B121" s="188"/>
      <c r="C121" s="190"/>
      <c r="D121" s="206">
        <f t="shared" si="5"/>
        <v>0</v>
      </c>
      <c r="E121" s="188"/>
      <c r="F121" s="190"/>
      <c r="G121" s="206">
        <f t="shared" si="6"/>
        <v>0</v>
      </c>
      <c r="H121" s="188"/>
      <c r="I121" s="190"/>
      <c r="J121" s="206">
        <f t="shared" si="7"/>
        <v>0</v>
      </c>
      <c r="K121" s="188"/>
      <c r="L121" s="190"/>
      <c r="M121" s="206">
        <f t="shared" si="8"/>
        <v>0</v>
      </c>
      <c r="N121" s="188"/>
      <c r="O121" s="190"/>
      <c r="P121" s="206">
        <f t="shared" si="9"/>
        <v>0</v>
      </c>
      <c r="Q121" s="188"/>
      <c r="R121" s="190"/>
      <c r="S121" s="208">
        <f t="shared" si="10"/>
        <v>0</v>
      </c>
    </row>
    <row r="122" spans="1:19" ht="15.75" customHeight="1">
      <c r="A122" s="31" t="s">
        <v>51</v>
      </c>
      <c r="B122" s="188"/>
      <c r="C122" s="190"/>
      <c r="D122" s="206">
        <f t="shared" si="5"/>
        <v>0</v>
      </c>
      <c r="E122" s="188"/>
      <c r="F122" s="190"/>
      <c r="G122" s="206">
        <f t="shared" si="6"/>
        <v>0</v>
      </c>
      <c r="H122" s="188"/>
      <c r="I122" s="190"/>
      <c r="J122" s="206">
        <f t="shared" si="7"/>
        <v>0</v>
      </c>
      <c r="K122" s="188"/>
      <c r="L122" s="190"/>
      <c r="M122" s="206">
        <f t="shared" si="8"/>
        <v>0</v>
      </c>
      <c r="N122" s="188"/>
      <c r="O122" s="190"/>
      <c r="P122" s="206">
        <f t="shared" si="9"/>
        <v>0</v>
      </c>
      <c r="Q122" s="188"/>
      <c r="R122" s="190"/>
      <c r="S122" s="208">
        <f t="shared" si="10"/>
        <v>0</v>
      </c>
    </row>
    <row r="123" spans="1:19" ht="15.75" customHeight="1">
      <c r="A123" s="40" t="s">
        <v>52</v>
      </c>
      <c r="B123" s="197"/>
      <c r="C123" s="210"/>
      <c r="D123" s="211">
        <f t="shared" si="5"/>
        <v>0</v>
      </c>
      <c r="E123" s="197"/>
      <c r="F123" s="210"/>
      <c r="G123" s="211">
        <f t="shared" si="6"/>
        <v>0</v>
      </c>
      <c r="H123" s="197"/>
      <c r="I123" s="210"/>
      <c r="J123" s="211">
        <f t="shared" si="7"/>
        <v>0</v>
      </c>
      <c r="K123" s="197"/>
      <c r="L123" s="210"/>
      <c r="M123" s="211">
        <f t="shared" si="8"/>
        <v>0</v>
      </c>
      <c r="N123" s="197"/>
      <c r="O123" s="210"/>
      <c r="P123" s="211">
        <f t="shared" si="9"/>
        <v>0</v>
      </c>
      <c r="Q123" s="197"/>
      <c r="R123" s="210"/>
      <c r="S123" s="269">
        <f t="shared" si="10"/>
        <v>0</v>
      </c>
    </row>
    <row r="124" spans="1:19">
      <c r="A124" s="213"/>
      <c r="B124" s="214"/>
      <c r="C124" s="215"/>
      <c r="D124" s="214"/>
      <c r="E124" s="215"/>
      <c r="F124" s="214"/>
      <c r="G124" s="215"/>
      <c r="H124" s="214"/>
      <c r="I124" s="215"/>
      <c r="J124" s="214"/>
      <c r="K124" s="215"/>
      <c r="L124" s="214"/>
      <c r="M124" s="215"/>
      <c r="N124" s="214"/>
      <c r="O124" s="215"/>
    </row>
    <row r="125" spans="1:19">
      <c r="A125" s="1286" t="s">
        <v>43</v>
      </c>
      <c r="B125" s="1283">
        <v>2012</v>
      </c>
      <c r="C125" s="1284"/>
      <c r="D125" s="1284"/>
      <c r="E125" s="1284"/>
      <c r="F125" s="1284"/>
      <c r="G125" s="1285"/>
      <c r="H125" s="1274">
        <v>2013</v>
      </c>
      <c r="I125" s="1275"/>
      <c r="J125" s="1276"/>
      <c r="K125" s="1274">
        <v>2014</v>
      </c>
      <c r="L125" s="1275"/>
      <c r="M125" s="1276"/>
      <c r="N125" s="1274">
        <v>2015</v>
      </c>
      <c r="O125" s="1275"/>
      <c r="P125" s="1276"/>
    </row>
    <row r="126" spans="1:19">
      <c r="A126" s="1286"/>
      <c r="B126" s="1283" t="s">
        <v>0</v>
      </c>
      <c r="C126" s="1284"/>
      <c r="D126" s="1285"/>
      <c r="E126" s="1283" t="s">
        <v>8</v>
      </c>
      <c r="F126" s="1284"/>
      <c r="G126" s="1285"/>
      <c r="H126" s="1277"/>
      <c r="I126" s="1278"/>
      <c r="J126" s="1279"/>
      <c r="K126" s="1277"/>
      <c r="L126" s="1278"/>
      <c r="M126" s="1279"/>
      <c r="N126" s="1277"/>
      <c r="O126" s="1278"/>
      <c r="P126" s="1279"/>
    </row>
    <row r="127" spans="1:19">
      <c r="A127" s="1286"/>
      <c r="B127" s="200" t="s">
        <v>36</v>
      </c>
      <c r="C127" s="200" t="s">
        <v>37</v>
      </c>
      <c r="D127" s="200" t="s">
        <v>38</v>
      </c>
      <c r="E127" s="200" t="s">
        <v>36</v>
      </c>
      <c r="F127" s="200" t="s">
        <v>37</v>
      </c>
      <c r="G127" s="200" t="s">
        <v>38</v>
      </c>
      <c r="H127" s="200" t="s">
        <v>36</v>
      </c>
      <c r="I127" s="200" t="s">
        <v>37</v>
      </c>
      <c r="J127" s="200" t="s">
        <v>38</v>
      </c>
      <c r="K127" s="200" t="s">
        <v>36</v>
      </c>
      <c r="L127" s="200" t="s">
        <v>37</v>
      </c>
      <c r="M127" s="200" t="s">
        <v>38</v>
      </c>
      <c r="N127" s="200" t="s">
        <v>36</v>
      </c>
      <c r="O127" s="200" t="s">
        <v>37</v>
      </c>
      <c r="P127" s="200" t="s">
        <v>38</v>
      </c>
    </row>
    <row r="128" spans="1:19" ht="16.5" customHeight="1">
      <c r="A128" s="201" t="s">
        <v>44</v>
      </c>
      <c r="B128" s="203"/>
      <c r="C128" s="203"/>
      <c r="D128" s="202">
        <f>SUM(B128:C128)</f>
        <v>0</v>
      </c>
      <c r="E128" s="184"/>
      <c r="F128" s="186"/>
      <c r="G128" s="202">
        <f>SUM(E128:F128)</f>
        <v>0</v>
      </c>
      <c r="H128" s="184"/>
      <c r="I128" s="186"/>
      <c r="J128" s="202">
        <f>SUM(H128:I128)</f>
        <v>0</v>
      </c>
      <c r="K128" s="184"/>
      <c r="L128" s="186"/>
      <c r="M128" s="202">
        <f>SUM(K128:L128)</f>
        <v>0</v>
      </c>
      <c r="N128" s="184"/>
      <c r="O128" s="186"/>
      <c r="P128" s="204">
        <f>SUM(N128:O128)</f>
        <v>0</v>
      </c>
    </row>
    <row r="129" spans="1:19" ht="16.5" customHeight="1">
      <c r="A129" s="205" t="s">
        <v>45</v>
      </c>
      <c r="B129" s="207"/>
      <c r="C129" s="207"/>
      <c r="D129" s="206">
        <f>SUM(B129:C129)</f>
        <v>0</v>
      </c>
      <c r="E129" s="188"/>
      <c r="F129" s="190"/>
      <c r="G129" s="206">
        <f>SUM(E129:F129)</f>
        <v>0</v>
      </c>
      <c r="H129" s="188"/>
      <c r="I129" s="190"/>
      <c r="J129" s="206">
        <f>SUM(H129:I129)</f>
        <v>0</v>
      </c>
      <c r="K129" s="188"/>
      <c r="L129" s="190"/>
      <c r="M129" s="206">
        <f>SUM(K129:L129)</f>
        <v>0</v>
      </c>
      <c r="N129" s="188"/>
      <c r="O129" s="190"/>
      <c r="P129" s="208">
        <f>SUM(N129:O129)</f>
        <v>0</v>
      </c>
    </row>
    <row r="130" spans="1:19" ht="16.5" customHeight="1">
      <c r="A130" s="205" t="s">
        <v>46</v>
      </c>
      <c r="B130" s="207"/>
      <c r="C130" s="207"/>
      <c r="D130" s="206">
        <f>SUM(B130:C130)</f>
        <v>0</v>
      </c>
      <c r="E130" s="188"/>
      <c r="F130" s="190"/>
      <c r="G130" s="206">
        <f>SUM(E130:F130)</f>
        <v>0</v>
      </c>
      <c r="H130" s="188"/>
      <c r="I130" s="190"/>
      <c r="J130" s="206">
        <f>SUM(H130:I130)</f>
        <v>0</v>
      </c>
      <c r="K130" s="188"/>
      <c r="L130" s="190"/>
      <c r="M130" s="206">
        <f>SUM(K130:L130)</f>
        <v>0</v>
      </c>
      <c r="N130" s="188"/>
      <c r="O130" s="190"/>
      <c r="P130" s="208">
        <f>SUM(N130:O130)</f>
        <v>0</v>
      </c>
    </row>
    <row r="131" spans="1:19" ht="16.5" customHeight="1">
      <c r="A131" s="209" t="s">
        <v>22</v>
      </c>
      <c r="B131" s="271">
        <f t="shared" ref="B131:P131" si="11">SUM(B128:B130)</f>
        <v>0</v>
      </c>
      <c r="C131" s="271">
        <f t="shared" si="11"/>
        <v>0</v>
      </c>
      <c r="D131" s="271">
        <f t="shared" si="11"/>
        <v>0</v>
      </c>
      <c r="E131" s="69">
        <f t="shared" si="11"/>
        <v>0</v>
      </c>
      <c r="F131" s="70">
        <f t="shared" si="11"/>
        <v>0</v>
      </c>
      <c r="G131" s="271">
        <f t="shared" si="11"/>
        <v>0</v>
      </c>
      <c r="H131" s="69">
        <f t="shared" si="11"/>
        <v>0</v>
      </c>
      <c r="I131" s="70">
        <f t="shared" si="11"/>
        <v>0</v>
      </c>
      <c r="J131" s="271">
        <f t="shared" si="11"/>
        <v>0</v>
      </c>
      <c r="K131" s="69">
        <f t="shared" si="11"/>
        <v>0</v>
      </c>
      <c r="L131" s="70">
        <f t="shared" si="11"/>
        <v>0</v>
      </c>
      <c r="M131" s="271">
        <f t="shared" si="11"/>
        <v>0</v>
      </c>
      <c r="N131" s="69">
        <f t="shared" si="11"/>
        <v>0</v>
      </c>
      <c r="O131" s="70">
        <f t="shared" si="11"/>
        <v>0</v>
      </c>
      <c r="P131" s="272">
        <f t="shared" si="11"/>
        <v>0</v>
      </c>
    </row>
    <row r="132" spans="1:19" ht="16.5" customHeight="1">
      <c r="A132" s="31" t="s">
        <v>47</v>
      </c>
      <c r="B132" s="207"/>
      <c r="C132" s="207"/>
      <c r="D132" s="206">
        <f t="shared" ref="D132:D138" si="12">SUM(B132:C132)</f>
        <v>0</v>
      </c>
      <c r="E132" s="188"/>
      <c r="F132" s="190"/>
      <c r="G132" s="206">
        <f t="shared" ref="G132:G138" si="13">SUM(E132:F132)</f>
        <v>0</v>
      </c>
      <c r="H132" s="188"/>
      <c r="I132" s="190"/>
      <c r="J132" s="206">
        <f t="shared" ref="J132:J138" si="14">SUM(H132:I132)</f>
        <v>0</v>
      </c>
      <c r="K132" s="188"/>
      <c r="L132" s="190"/>
      <c r="M132" s="206">
        <f t="shared" ref="M132:M138" si="15">SUM(K132:L132)</f>
        <v>0</v>
      </c>
      <c r="N132" s="188"/>
      <c r="O132" s="190"/>
      <c r="P132" s="208">
        <f t="shared" ref="P132:P138" si="16">SUM(N132:O132)</f>
        <v>0</v>
      </c>
    </row>
    <row r="133" spans="1:19" ht="16.5" customHeight="1">
      <c r="A133" s="31" t="s">
        <v>48</v>
      </c>
      <c r="B133" s="207"/>
      <c r="C133" s="207"/>
      <c r="D133" s="206">
        <f t="shared" si="12"/>
        <v>0</v>
      </c>
      <c r="E133" s="188"/>
      <c r="F133" s="190"/>
      <c r="G133" s="206">
        <f t="shared" si="13"/>
        <v>0</v>
      </c>
      <c r="H133" s="188"/>
      <c r="I133" s="190"/>
      <c r="J133" s="206">
        <f t="shared" si="14"/>
        <v>0</v>
      </c>
      <c r="K133" s="188"/>
      <c r="L133" s="190"/>
      <c r="M133" s="206">
        <f t="shared" si="15"/>
        <v>0</v>
      </c>
      <c r="N133" s="188"/>
      <c r="O133" s="190"/>
      <c r="P133" s="208">
        <f t="shared" si="16"/>
        <v>0</v>
      </c>
    </row>
    <row r="134" spans="1:19" ht="16.5" customHeight="1">
      <c r="A134" s="205" t="s">
        <v>289</v>
      </c>
      <c r="B134" s="207"/>
      <c r="C134" s="207"/>
      <c r="D134" s="206">
        <f t="shared" si="12"/>
        <v>0</v>
      </c>
      <c r="E134" s="188"/>
      <c r="F134" s="190"/>
      <c r="G134" s="206">
        <f t="shared" si="13"/>
        <v>0</v>
      </c>
      <c r="H134" s="188"/>
      <c r="I134" s="190"/>
      <c r="J134" s="206">
        <f t="shared" si="14"/>
        <v>0</v>
      </c>
      <c r="K134" s="188"/>
      <c r="L134" s="190"/>
      <c r="M134" s="206">
        <f t="shared" si="15"/>
        <v>0</v>
      </c>
      <c r="N134" s="188"/>
      <c r="O134" s="190"/>
      <c r="P134" s="208">
        <f t="shared" si="16"/>
        <v>0</v>
      </c>
    </row>
    <row r="135" spans="1:19" ht="16.5" customHeight="1">
      <c r="A135" s="205" t="s">
        <v>290</v>
      </c>
      <c r="B135" s="207"/>
      <c r="C135" s="207"/>
      <c r="D135" s="206">
        <f t="shared" si="12"/>
        <v>0</v>
      </c>
      <c r="E135" s="188"/>
      <c r="F135" s="190"/>
      <c r="G135" s="206">
        <f t="shared" si="13"/>
        <v>0</v>
      </c>
      <c r="H135" s="188"/>
      <c r="I135" s="190"/>
      <c r="J135" s="206">
        <f t="shared" si="14"/>
        <v>0</v>
      </c>
      <c r="K135" s="188"/>
      <c r="L135" s="190"/>
      <c r="M135" s="206">
        <f t="shared" si="15"/>
        <v>0</v>
      </c>
      <c r="N135" s="188"/>
      <c r="O135" s="190"/>
      <c r="P135" s="208">
        <f t="shared" si="16"/>
        <v>0</v>
      </c>
    </row>
    <row r="136" spans="1:19" ht="16.5" customHeight="1">
      <c r="A136" s="205" t="s">
        <v>50</v>
      </c>
      <c r="B136" s="207"/>
      <c r="C136" s="207"/>
      <c r="D136" s="206">
        <f t="shared" si="12"/>
        <v>0</v>
      </c>
      <c r="E136" s="188"/>
      <c r="F136" s="190"/>
      <c r="G136" s="206">
        <f t="shared" si="13"/>
        <v>0</v>
      </c>
      <c r="H136" s="188"/>
      <c r="I136" s="190"/>
      <c r="J136" s="206">
        <f t="shared" si="14"/>
        <v>0</v>
      </c>
      <c r="K136" s="188"/>
      <c r="L136" s="190"/>
      <c r="M136" s="206">
        <f t="shared" si="15"/>
        <v>0</v>
      </c>
      <c r="N136" s="188"/>
      <c r="O136" s="190"/>
      <c r="P136" s="208">
        <f t="shared" si="16"/>
        <v>0</v>
      </c>
    </row>
    <row r="137" spans="1:19" ht="16.5" customHeight="1">
      <c r="A137" s="31" t="s">
        <v>51</v>
      </c>
      <c r="B137" s="207"/>
      <c r="C137" s="207"/>
      <c r="D137" s="206">
        <f t="shared" si="12"/>
        <v>0</v>
      </c>
      <c r="E137" s="188"/>
      <c r="F137" s="190"/>
      <c r="G137" s="206">
        <f t="shared" si="13"/>
        <v>0</v>
      </c>
      <c r="H137" s="188"/>
      <c r="I137" s="190"/>
      <c r="J137" s="206">
        <f t="shared" si="14"/>
        <v>0</v>
      </c>
      <c r="K137" s="188"/>
      <c r="L137" s="190"/>
      <c r="M137" s="206">
        <f t="shared" si="15"/>
        <v>0</v>
      </c>
      <c r="N137" s="188"/>
      <c r="O137" s="190"/>
      <c r="P137" s="208">
        <f t="shared" si="16"/>
        <v>0</v>
      </c>
    </row>
    <row r="138" spans="1:19" ht="28.5" customHeight="1">
      <c r="A138" s="49" t="s">
        <v>52</v>
      </c>
      <c r="B138" s="212"/>
      <c r="C138" s="212"/>
      <c r="D138" s="211">
        <f t="shared" si="12"/>
        <v>0</v>
      </c>
      <c r="E138" s="197"/>
      <c r="F138" s="210"/>
      <c r="G138" s="211">
        <f t="shared" si="13"/>
        <v>0</v>
      </c>
      <c r="H138" s="197"/>
      <c r="I138" s="210"/>
      <c r="J138" s="211">
        <f t="shared" si="14"/>
        <v>0</v>
      </c>
      <c r="K138" s="197"/>
      <c r="L138" s="210"/>
      <c r="M138" s="211">
        <f t="shared" si="15"/>
        <v>0</v>
      </c>
      <c r="N138" s="197"/>
      <c r="O138" s="210"/>
      <c r="P138" s="269">
        <f t="shared" si="16"/>
        <v>0</v>
      </c>
    </row>
    <row r="139" spans="1:19">
      <c r="A139" s="213"/>
      <c r="B139" s="214"/>
      <c r="C139" s="215"/>
      <c r="D139" s="214"/>
      <c r="E139" s="215"/>
      <c r="F139" s="214"/>
      <c r="G139" s="215"/>
      <c r="H139" s="214"/>
      <c r="I139" s="215"/>
      <c r="J139" s="214"/>
      <c r="K139" s="215"/>
      <c r="L139" s="214"/>
      <c r="M139" s="215"/>
      <c r="N139" s="214"/>
      <c r="O139" s="215"/>
    </row>
    <row r="140" spans="1:19">
      <c r="A140" s="752" t="s">
        <v>53</v>
      </c>
      <c r="B140" s="748">
        <v>2006</v>
      </c>
      <c r="C140" s="749"/>
      <c r="D140" s="755"/>
      <c r="E140" s="748">
        <v>2007</v>
      </c>
      <c r="F140" s="749"/>
      <c r="G140" s="755"/>
      <c r="H140" s="748">
        <v>2008</v>
      </c>
      <c r="I140" s="749"/>
      <c r="J140" s="755"/>
      <c r="K140" s="748">
        <v>2009</v>
      </c>
      <c r="L140" s="749"/>
      <c r="M140" s="755"/>
      <c r="N140" s="748">
        <v>2010</v>
      </c>
      <c r="O140" s="749"/>
      <c r="P140" s="755"/>
      <c r="Q140" s="748">
        <v>2011</v>
      </c>
      <c r="R140" s="749"/>
      <c r="S140" s="755"/>
    </row>
    <row r="141" spans="1:19">
      <c r="A141" s="753"/>
      <c r="B141" s="750"/>
      <c r="C141" s="751"/>
      <c r="D141" s="1262"/>
      <c r="E141" s="750"/>
      <c r="F141" s="751"/>
      <c r="G141" s="1262"/>
      <c r="H141" s="750"/>
      <c r="I141" s="751"/>
      <c r="J141" s="1262"/>
      <c r="K141" s="750"/>
      <c r="L141" s="751"/>
      <c r="M141" s="1262"/>
      <c r="N141" s="750"/>
      <c r="O141" s="751"/>
      <c r="P141" s="1262"/>
      <c r="Q141" s="750"/>
      <c r="R141" s="751"/>
      <c r="S141" s="1262"/>
    </row>
    <row r="142" spans="1:19">
      <c r="A142" s="754"/>
      <c r="B142" s="25" t="s">
        <v>36</v>
      </c>
      <c r="C142" s="25" t="s">
        <v>37</v>
      </c>
      <c r="D142" s="25" t="s">
        <v>38</v>
      </c>
      <c r="E142" s="25" t="s">
        <v>36</v>
      </c>
      <c r="F142" s="25" t="s">
        <v>37</v>
      </c>
      <c r="G142" s="25" t="s">
        <v>38</v>
      </c>
      <c r="H142" s="25" t="s">
        <v>36</v>
      </c>
      <c r="I142" s="25" t="s">
        <v>37</v>
      </c>
      <c r="J142" s="25" t="s">
        <v>38</v>
      </c>
      <c r="K142" s="25" t="s">
        <v>36</v>
      </c>
      <c r="L142" s="25" t="s">
        <v>37</v>
      </c>
      <c r="M142" s="25" t="s">
        <v>38</v>
      </c>
      <c r="N142" s="25" t="s">
        <v>36</v>
      </c>
      <c r="O142" s="25" t="s">
        <v>37</v>
      </c>
      <c r="P142" s="25" t="s">
        <v>38</v>
      </c>
      <c r="Q142" s="263" t="s">
        <v>36</v>
      </c>
      <c r="R142" s="263" t="s">
        <v>37</v>
      </c>
      <c r="S142" s="263" t="s">
        <v>38</v>
      </c>
    </row>
    <row r="143" spans="1:19" ht="17.25" customHeight="1">
      <c r="A143" s="201" t="s">
        <v>44</v>
      </c>
      <c r="B143" s="216" t="str">
        <f>IFERROR(B113*100/$B$92,"")</f>
        <v/>
      </c>
      <c r="C143" s="216" t="str">
        <f>IFERROR(C113*100/$C$92,"")</f>
        <v/>
      </c>
      <c r="D143" s="216" t="str">
        <f>IFERROR(D113*100/$D$92,"")</f>
        <v/>
      </c>
      <c r="E143" s="216" t="str">
        <f>IFERROR(E113*100/$E$92,"")</f>
        <v/>
      </c>
      <c r="F143" s="216" t="str">
        <f>IFERROR(F113*100/$F$92,"")</f>
        <v/>
      </c>
      <c r="G143" s="216" t="str">
        <f>IFERROR(G113*100/$G$92,"")</f>
        <v/>
      </c>
      <c r="H143" s="216" t="str">
        <f>IFERROR(H113*100/$H$92,"")</f>
        <v/>
      </c>
      <c r="I143" s="216" t="str">
        <f>IFERROR(I113*100/$I$92,"")</f>
        <v/>
      </c>
      <c r="J143" s="216" t="str">
        <f>IFERROR(J113*100/$J$92,"")</f>
        <v/>
      </c>
      <c r="K143" s="216" t="str">
        <f>IFERROR(K113*100/$K$92,"")</f>
        <v/>
      </c>
      <c r="L143" s="216" t="str">
        <f>IFERROR(L113*100/$L$92,"")</f>
        <v/>
      </c>
      <c r="M143" s="216" t="str">
        <f>IFERROR(M113*100/$M$92,"")</f>
        <v/>
      </c>
      <c r="N143" s="216" t="str">
        <f>IFERROR(N113*100/$N$92,"")</f>
        <v/>
      </c>
      <c r="O143" s="216" t="str">
        <f>IFERROR(O113*100/$O$92,"")</f>
        <v/>
      </c>
      <c r="P143" s="216" t="str">
        <f>IFERROR(P113*100/$P$92,"")</f>
        <v/>
      </c>
      <c r="Q143" s="216" t="str">
        <f>IFERROR(Q113*100/$Q$92,"")</f>
        <v/>
      </c>
      <c r="R143" s="216" t="str">
        <f>IFERROR(R113*100/$R$92,"")</f>
        <v/>
      </c>
      <c r="S143" s="217" t="str">
        <f>IFERROR(S113*100/$S$92,"")</f>
        <v/>
      </c>
    </row>
    <row r="144" spans="1:19" ht="17.25" customHeight="1">
      <c r="A144" s="205" t="s">
        <v>45</v>
      </c>
      <c r="B144" s="218" t="str">
        <f>IFERROR(B114*100/$B$92,"")</f>
        <v/>
      </c>
      <c r="C144" s="218" t="str">
        <f>IFERROR(C114*100/$C$92,"")</f>
        <v/>
      </c>
      <c r="D144" s="218" t="str">
        <f>IFERROR(D114*100/$D$92,"")</f>
        <v/>
      </c>
      <c r="E144" s="218" t="str">
        <f>IFERROR(E114*100/$E$92,"")</f>
        <v/>
      </c>
      <c r="F144" s="218" t="str">
        <f>IFERROR(F114*100/$F$92,"")</f>
        <v/>
      </c>
      <c r="G144" s="218" t="str">
        <f>IFERROR(G114*100/$G$92,"")</f>
        <v/>
      </c>
      <c r="H144" s="218" t="str">
        <f>IFERROR(H114*100/$H$92,"")</f>
        <v/>
      </c>
      <c r="I144" s="218" t="str">
        <f>IFERROR(I114*100/$I$92,"")</f>
        <v/>
      </c>
      <c r="J144" s="218" t="str">
        <f>IFERROR(J114*100/$J$92,"")</f>
        <v/>
      </c>
      <c r="K144" s="218" t="str">
        <f>IFERROR(K114*100/$K$92,"")</f>
        <v/>
      </c>
      <c r="L144" s="218" t="str">
        <f>IFERROR(L114*100/$L$92,"")</f>
        <v/>
      </c>
      <c r="M144" s="218" t="str">
        <f>IFERROR(M114*100/$M$92,"")</f>
        <v/>
      </c>
      <c r="N144" s="218" t="str">
        <f t="shared" ref="N144" si="17">IFERROR(N114*100/$N$92,"")</f>
        <v/>
      </c>
      <c r="O144" s="218" t="str">
        <f>IFERROR(O114*100/$O$92,"")</f>
        <v/>
      </c>
      <c r="P144" s="218" t="str">
        <f>IFERROR(P114*100/$P$92,"")</f>
        <v/>
      </c>
      <c r="Q144" s="218" t="str">
        <f t="shared" ref="Q144:Q152" si="18">IFERROR(Q114*100/$Q$92,"")</f>
        <v/>
      </c>
      <c r="R144" s="218" t="str">
        <f t="shared" ref="R144:R152" si="19">IFERROR(R114*100/$R$92,"")</f>
        <v/>
      </c>
      <c r="S144" s="219" t="str">
        <f t="shared" ref="S144:S152" si="20">IFERROR(S114*100/$S$92,"")</f>
        <v/>
      </c>
    </row>
    <row r="145" spans="1:19" ht="17.25" customHeight="1">
      <c r="A145" s="205" t="s">
        <v>46</v>
      </c>
      <c r="B145" s="218" t="str">
        <f>IFERROR(B115*100/$B$92,"")</f>
        <v/>
      </c>
      <c r="C145" s="218" t="str">
        <f>IFERROR(C115*100/$C$92,"")</f>
        <v/>
      </c>
      <c r="D145" s="218" t="str">
        <f>IFERROR(D115*100/$D$92,"")</f>
        <v/>
      </c>
      <c r="E145" s="218" t="str">
        <f>IFERROR(E115*100/$E$92,"")</f>
        <v/>
      </c>
      <c r="F145" s="218" t="str">
        <f>IFERROR(F115*100/$F$92,"")</f>
        <v/>
      </c>
      <c r="G145" s="218" t="str">
        <f>IFERROR(G115*100/$G$92,"")</f>
        <v/>
      </c>
      <c r="H145" s="218" t="str">
        <f>IFERROR(H115*100/$H$92,"")</f>
        <v/>
      </c>
      <c r="I145" s="218" t="str">
        <f>IFERROR(I115*100/$I$92,"")</f>
        <v/>
      </c>
      <c r="J145" s="218" t="str">
        <f>IFERROR(J115*100/$J$92,"")</f>
        <v/>
      </c>
      <c r="K145" s="218" t="str">
        <f>IFERROR(K115*100/$K$92,"")</f>
        <v/>
      </c>
      <c r="L145" s="218" t="str">
        <f>IFERROR(L115*100/$L$92,"")</f>
        <v/>
      </c>
      <c r="M145" s="218" t="str">
        <f>IFERROR(M115*100/$M$92,"")</f>
        <v/>
      </c>
      <c r="N145" s="218" t="str">
        <f>IFERROR(N115*100/$N$92,"")</f>
        <v/>
      </c>
      <c r="O145" s="218" t="str">
        <f>IFERROR(O115*100/$O$92,"")</f>
        <v/>
      </c>
      <c r="P145" s="218" t="str">
        <f>IFERROR(P115*100/$P$92,"")</f>
        <v/>
      </c>
      <c r="Q145" s="218" t="str">
        <f t="shared" si="18"/>
        <v/>
      </c>
      <c r="R145" s="218" t="str">
        <f t="shared" si="19"/>
        <v/>
      </c>
      <c r="S145" s="219" t="str">
        <f t="shared" si="20"/>
        <v/>
      </c>
    </row>
    <row r="146" spans="1:19" ht="17.25" customHeight="1">
      <c r="A146" s="209" t="s">
        <v>22</v>
      </c>
      <c r="B146" s="218" t="str">
        <f>IFERROR(B116*100/B92,"")</f>
        <v/>
      </c>
      <c r="C146" s="218" t="str">
        <f t="shared" ref="C146:P146" si="21">IFERROR(C116*100/C92,"")</f>
        <v/>
      </c>
      <c r="D146" s="218" t="str">
        <f t="shared" si="21"/>
        <v/>
      </c>
      <c r="E146" s="218" t="str">
        <f t="shared" si="21"/>
        <v/>
      </c>
      <c r="F146" s="218" t="str">
        <f t="shared" si="21"/>
        <v/>
      </c>
      <c r="G146" s="218" t="str">
        <f t="shared" si="21"/>
        <v/>
      </c>
      <c r="H146" s="218" t="str">
        <f t="shared" si="21"/>
        <v/>
      </c>
      <c r="I146" s="218" t="str">
        <f t="shared" si="21"/>
        <v/>
      </c>
      <c r="J146" s="218" t="str">
        <f t="shared" si="21"/>
        <v/>
      </c>
      <c r="K146" s="218" t="str">
        <f t="shared" si="21"/>
        <v/>
      </c>
      <c r="L146" s="218" t="str">
        <f t="shared" si="21"/>
        <v/>
      </c>
      <c r="M146" s="218" t="str">
        <f t="shared" si="21"/>
        <v/>
      </c>
      <c r="N146" s="218" t="str">
        <f t="shared" si="21"/>
        <v/>
      </c>
      <c r="O146" s="218" t="str">
        <f t="shared" si="21"/>
        <v/>
      </c>
      <c r="P146" s="218" t="str">
        <f t="shared" si="21"/>
        <v/>
      </c>
      <c r="Q146" s="218" t="str">
        <f t="shared" si="18"/>
        <v/>
      </c>
      <c r="R146" s="218" t="str">
        <f t="shared" si="19"/>
        <v/>
      </c>
      <c r="S146" s="219" t="str">
        <f t="shared" si="20"/>
        <v/>
      </c>
    </row>
    <row r="147" spans="1:19" ht="17.25" customHeight="1">
      <c r="A147" s="31" t="s">
        <v>47</v>
      </c>
      <c r="B147" s="218" t="str">
        <f>IFERROR(B117*100/B116,"")</f>
        <v/>
      </c>
      <c r="C147" s="218" t="str">
        <f t="shared" ref="C147:P147" si="22">IFERROR(C117*100/C116,"")</f>
        <v/>
      </c>
      <c r="D147" s="218" t="str">
        <f t="shared" si="22"/>
        <v/>
      </c>
      <c r="E147" s="218" t="str">
        <f t="shared" si="22"/>
        <v/>
      </c>
      <c r="F147" s="218" t="str">
        <f t="shared" si="22"/>
        <v/>
      </c>
      <c r="G147" s="218" t="str">
        <f t="shared" si="22"/>
        <v/>
      </c>
      <c r="H147" s="218" t="str">
        <f t="shared" si="22"/>
        <v/>
      </c>
      <c r="I147" s="218" t="str">
        <f t="shared" si="22"/>
        <v/>
      </c>
      <c r="J147" s="218" t="str">
        <f t="shared" si="22"/>
        <v/>
      </c>
      <c r="K147" s="218" t="str">
        <f t="shared" si="22"/>
        <v/>
      </c>
      <c r="L147" s="218" t="str">
        <f t="shared" si="22"/>
        <v/>
      </c>
      <c r="M147" s="218" t="str">
        <f t="shared" si="22"/>
        <v/>
      </c>
      <c r="N147" s="218" t="str">
        <f t="shared" si="22"/>
        <v/>
      </c>
      <c r="O147" s="218" t="str">
        <f t="shared" si="22"/>
        <v/>
      </c>
      <c r="P147" s="218" t="str">
        <f t="shared" si="22"/>
        <v/>
      </c>
      <c r="Q147" s="218" t="str">
        <f>IFERROR(Q117*100/$Q$116,"")</f>
        <v/>
      </c>
      <c r="R147" s="218" t="str">
        <f t="shared" si="19"/>
        <v/>
      </c>
      <c r="S147" s="219" t="str">
        <f>IFERROR(S117*100/$S$116,"")</f>
        <v/>
      </c>
    </row>
    <row r="148" spans="1:19" ht="17.25" customHeight="1">
      <c r="A148" s="31" t="s">
        <v>48</v>
      </c>
      <c r="B148" s="218" t="str">
        <f>IFERROR(B118*100/B115,"")</f>
        <v/>
      </c>
      <c r="C148" s="218" t="str">
        <f>IFERROR(C118*100/C115,"")</f>
        <v/>
      </c>
      <c r="D148" s="218" t="str">
        <f t="shared" ref="D148:P148" si="23">IFERROR(D118*100/D115,"")</f>
        <v/>
      </c>
      <c r="E148" s="218" t="str">
        <f t="shared" si="23"/>
        <v/>
      </c>
      <c r="F148" s="218" t="str">
        <f t="shared" si="23"/>
        <v/>
      </c>
      <c r="G148" s="218" t="str">
        <f t="shared" si="23"/>
        <v/>
      </c>
      <c r="H148" s="218" t="str">
        <f t="shared" si="23"/>
        <v/>
      </c>
      <c r="I148" s="218" t="str">
        <f t="shared" si="23"/>
        <v/>
      </c>
      <c r="J148" s="218" t="str">
        <f t="shared" si="23"/>
        <v/>
      </c>
      <c r="K148" s="218" t="str">
        <f t="shared" si="23"/>
        <v/>
      </c>
      <c r="L148" s="218" t="str">
        <f t="shared" si="23"/>
        <v/>
      </c>
      <c r="M148" s="218" t="str">
        <f t="shared" si="23"/>
        <v/>
      </c>
      <c r="N148" s="218" t="str">
        <f t="shared" si="23"/>
        <v/>
      </c>
      <c r="O148" s="218" t="str">
        <f t="shared" si="23"/>
        <v/>
      </c>
      <c r="P148" s="218" t="str">
        <f t="shared" si="23"/>
        <v/>
      </c>
      <c r="Q148" s="218" t="str">
        <f>IFERROR(Q118*100/$Q$115,"")</f>
        <v/>
      </c>
      <c r="R148" s="218" t="str">
        <f>IFERROR(R118*100/$R$115,"")</f>
        <v/>
      </c>
      <c r="S148" s="219" t="str">
        <f>IFERROR(S118*100/$S$115,"")</f>
        <v/>
      </c>
    </row>
    <row r="149" spans="1:19" ht="17.25" customHeight="1">
      <c r="A149" s="205" t="s">
        <v>289</v>
      </c>
      <c r="B149" s="218" t="str">
        <f>IF(B119=0,"",B119*100/$B$92)</f>
        <v/>
      </c>
      <c r="C149" s="218" t="str">
        <f>IF(C119=0,"",C119*100/$C$92)</f>
        <v/>
      </c>
      <c r="D149" s="218" t="str">
        <f>IF(D119=0,"",D119*100/$D$92)</f>
        <v/>
      </c>
      <c r="E149" s="218" t="str">
        <f>IF(E119=0,"",E119*100/$E$92)</f>
        <v/>
      </c>
      <c r="F149" s="218" t="str">
        <f>IF(F119=0,"",F119*100/$F$92)</f>
        <v/>
      </c>
      <c r="G149" s="218" t="str">
        <f>IF(G119=0,"",G119*100/$G$92)</f>
        <v/>
      </c>
      <c r="H149" s="218" t="str">
        <f>IF(H119=0,"",H119*100/$H$92)</f>
        <v/>
      </c>
      <c r="I149" s="218" t="str">
        <f>IF(I119=0,"",I119*100/$I$92)</f>
        <v/>
      </c>
      <c r="J149" s="218" t="str">
        <f>IF(J119=0,"",J119*100/$J$92)</f>
        <v/>
      </c>
      <c r="K149" s="218" t="str">
        <f>IF(K119=0,"",K119*100/$K$92)</f>
        <v/>
      </c>
      <c r="L149" s="218" t="str">
        <f>IF(L119=0,"",L119*100/$L$92)</f>
        <v/>
      </c>
      <c r="M149" s="218" t="str">
        <f>IF(M119=0,"",M119*100/$M$92)</f>
        <v/>
      </c>
      <c r="N149" s="218" t="str">
        <f>IF(N119=0,"",N119*100/$N$92)</f>
        <v/>
      </c>
      <c r="O149" s="218" t="str">
        <f>IF(O119=0,"",O119*100/$O$92)</f>
        <v/>
      </c>
      <c r="P149" s="218" t="str">
        <f>IF(P119=0,"",P119*100/$P$92)</f>
        <v/>
      </c>
      <c r="Q149" s="218" t="str">
        <f t="shared" si="18"/>
        <v/>
      </c>
      <c r="R149" s="218" t="str">
        <f t="shared" si="19"/>
        <v/>
      </c>
      <c r="S149" s="219" t="str">
        <f t="shared" si="20"/>
        <v/>
      </c>
    </row>
    <row r="150" spans="1:19" ht="17.25" customHeight="1">
      <c r="A150" s="205" t="s">
        <v>290</v>
      </c>
      <c r="B150" s="218" t="str">
        <f>IF(B120=0,"",B120*100/$B$92)</f>
        <v/>
      </c>
      <c r="C150" s="218" t="str">
        <f>IF(C120=0,"",C120*100/$C$92)</f>
        <v/>
      </c>
      <c r="D150" s="218" t="str">
        <f>IF(D120=0,"",D120*100/$D$92)</f>
        <v/>
      </c>
      <c r="E150" s="218" t="str">
        <f>IF(E120=0,"",E120*100/$E$92)</f>
        <v/>
      </c>
      <c r="F150" s="218" t="str">
        <f>IF(F120=0,"",F120*100/$F$92)</f>
        <v/>
      </c>
      <c r="G150" s="218" t="str">
        <f>IF(G120=0,"",G120*100/$G$92)</f>
        <v/>
      </c>
      <c r="H150" s="218" t="str">
        <f>IF(H120=0,"",H120*100/$H$92)</f>
        <v/>
      </c>
      <c r="I150" s="218" t="str">
        <f>IF(I120=0,"",I120*100/$I$92)</f>
        <v/>
      </c>
      <c r="J150" s="218" t="str">
        <f>IF(J120=0,"",J120*100/$J$92)</f>
        <v/>
      </c>
      <c r="K150" s="218" t="str">
        <f>IF(K120=0,"",K120*100/$K$92)</f>
        <v/>
      </c>
      <c r="L150" s="218" t="str">
        <f>IF(L120=0,"",L120*100/$L$92)</f>
        <v/>
      </c>
      <c r="M150" s="218" t="str">
        <f>IF(M120=0,"",M120*100/$M$92)</f>
        <v/>
      </c>
      <c r="N150" s="218" t="str">
        <f>IF(N120=0,"",N120*100/$N$92)</f>
        <v/>
      </c>
      <c r="O150" s="218" t="str">
        <f>IF(O120=0,"",O120*100/$O$92)</f>
        <v/>
      </c>
      <c r="P150" s="218" t="str">
        <f>IF(P120=0,"",P120*100/$P$92)</f>
        <v/>
      </c>
      <c r="Q150" s="218" t="str">
        <f t="shared" si="18"/>
        <v/>
      </c>
      <c r="R150" s="218" t="str">
        <f t="shared" si="19"/>
        <v/>
      </c>
      <c r="S150" s="219" t="str">
        <f t="shared" si="20"/>
        <v/>
      </c>
    </row>
    <row r="151" spans="1:19" ht="17.25" customHeight="1">
      <c r="A151" s="205" t="s">
        <v>50</v>
      </c>
      <c r="B151" s="218" t="str">
        <f>IF(B121=0,"",B121*100/$B$92)</f>
        <v/>
      </c>
      <c r="C151" s="218" t="str">
        <f>IF(C121=0,"",C121*100/$C$92)</f>
        <v/>
      </c>
      <c r="D151" s="218" t="str">
        <f>IF(D121=0,"",D121*100/$D$92)</f>
        <v/>
      </c>
      <c r="E151" s="218" t="str">
        <f>IF(E121=0,"",E121*100/$E$92)</f>
        <v/>
      </c>
      <c r="F151" s="218" t="str">
        <f>IF(F121=0,"",F121*100/$F$92)</f>
        <v/>
      </c>
      <c r="G151" s="218" t="str">
        <f>IF(G121=0,"",G121*100/$G$92)</f>
        <v/>
      </c>
      <c r="H151" s="218" t="str">
        <f>IF(H121=0,"",H121*100/$H$92)</f>
        <v/>
      </c>
      <c r="I151" s="218" t="str">
        <f>IF(I121=0,"",I121*100/$I$92)</f>
        <v/>
      </c>
      <c r="J151" s="218" t="str">
        <f>IF(J121=0,"",J121*100/$J$92)</f>
        <v/>
      </c>
      <c r="K151" s="218" t="str">
        <f>IF(K121=0,"",K121*100/$K$92)</f>
        <v/>
      </c>
      <c r="L151" s="218" t="str">
        <f>IF(L121=0,"",L121*100/$L$92)</f>
        <v/>
      </c>
      <c r="M151" s="218" t="str">
        <f>IF(M121=0,"",M121*100/$M$92)</f>
        <v/>
      </c>
      <c r="N151" s="218" t="str">
        <f>IF(N121=0,"",N121*100/$N$92)</f>
        <v/>
      </c>
      <c r="O151" s="218" t="str">
        <f>IF(O121=0,"",O121*100/$O$92)</f>
        <v/>
      </c>
      <c r="P151" s="218" t="str">
        <f>IF(P121=0,"",P121*100/$P$92)</f>
        <v/>
      </c>
      <c r="Q151" s="218" t="str">
        <f t="shared" si="18"/>
        <v/>
      </c>
      <c r="R151" s="218" t="str">
        <f t="shared" si="19"/>
        <v/>
      </c>
      <c r="S151" s="219" t="str">
        <f t="shared" si="20"/>
        <v/>
      </c>
    </row>
    <row r="152" spans="1:19" ht="17.25" customHeight="1">
      <c r="A152" s="31" t="s">
        <v>51</v>
      </c>
      <c r="B152" s="218" t="str">
        <f>IFERROR(B122*100/B92,"")</f>
        <v/>
      </c>
      <c r="C152" s="218" t="str">
        <f t="shared" ref="C152:P152" si="24">IFERROR(C122*100/C92,"")</f>
        <v/>
      </c>
      <c r="D152" s="218" t="str">
        <f t="shared" si="24"/>
        <v/>
      </c>
      <c r="E152" s="218" t="str">
        <f t="shared" si="24"/>
        <v/>
      </c>
      <c r="F152" s="218" t="str">
        <f t="shared" si="24"/>
        <v/>
      </c>
      <c r="G152" s="218" t="str">
        <f t="shared" si="24"/>
        <v/>
      </c>
      <c r="H152" s="218" t="str">
        <f t="shared" si="24"/>
        <v/>
      </c>
      <c r="I152" s="218" t="str">
        <f t="shared" si="24"/>
        <v/>
      </c>
      <c r="J152" s="218" t="str">
        <f t="shared" si="24"/>
        <v/>
      </c>
      <c r="K152" s="218" t="str">
        <f t="shared" si="24"/>
        <v/>
      </c>
      <c r="L152" s="218" t="str">
        <f t="shared" si="24"/>
        <v/>
      </c>
      <c r="M152" s="218" t="str">
        <f t="shared" si="24"/>
        <v/>
      </c>
      <c r="N152" s="218" t="str">
        <f t="shared" si="24"/>
        <v/>
      </c>
      <c r="O152" s="218" t="str">
        <f t="shared" si="24"/>
        <v/>
      </c>
      <c r="P152" s="218" t="str">
        <f t="shared" si="24"/>
        <v/>
      </c>
      <c r="Q152" s="218" t="str">
        <f t="shared" si="18"/>
        <v/>
      </c>
      <c r="R152" s="218" t="str">
        <f t="shared" si="19"/>
        <v/>
      </c>
      <c r="S152" s="219" t="str">
        <f t="shared" si="20"/>
        <v/>
      </c>
    </row>
    <row r="153" spans="1:19" ht="27" customHeight="1">
      <c r="A153" s="40" t="s">
        <v>52</v>
      </c>
      <c r="B153" s="220" t="str">
        <f t="shared" ref="B153:P153" si="25">IFERROR(B123*100/B94,"")</f>
        <v/>
      </c>
      <c r="C153" s="220" t="str">
        <f t="shared" si="25"/>
        <v/>
      </c>
      <c r="D153" s="220" t="str">
        <f t="shared" si="25"/>
        <v/>
      </c>
      <c r="E153" s="220" t="str">
        <f t="shared" si="25"/>
        <v/>
      </c>
      <c r="F153" s="220" t="str">
        <f t="shared" si="25"/>
        <v/>
      </c>
      <c r="G153" s="220" t="str">
        <f t="shared" si="25"/>
        <v/>
      </c>
      <c r="H153" s="220" t="str">
        <f t="shared" si="25"/>
        <v/>
      </c>
      <c r="I153" s="220" t="str">
        <f t="shared" si="25"/>
        <v/>
      </c>
      <c r="J153" s="220" t="str">
        <f t="shared" si="25"/>
        <v/>
      </c>
      <c r="K153" s="220" t="str">
        <f t="shared" si="25"/>
        <v/>
      </c>
      <c r="L153" s="220" t="str">
        <f t="shared" si="25"/>
        <v/>
      </c>
      <c r="M153" s="220" t="str">
        <f t="shared" si="25"/>
        <v/>
      </c>
      <c r="N153" s="220" t="str">
        <f t="shared" si="25"/>
        <v/>
      </c>
      <c r="O153" s="220" t="str">
        <f t="shared" si="25"/>
        <v/>
      </c>
      <c r="P153" s="220" t="str">
        <f t="shared" si="25"/>
        <v/>
      </c>
      <c r="Q153" s="220" t="str">
        <f>IFERROR(Q123*100/$Q$94,"")</f>
        <v/>
      </c>
      <c r="R153" s="220" t="str">
        <f>IFERROR(R123*100/$R$94,"")</f>
        <v/>
      </c>
      <c r="S153" s="221" t="str">
        <f>IFERROR(S123*100/$S$94,"")</f>
        <v/>
      </c>
    </row>
    <row r="154" spans="1:19" ht="5.25" customHeight="1">
      <c r="A154" s="213"/>
      <c r="B154" s="214"/>
      <c r="C154" s="215"/>
      <c r="D154" s="214"/>
      <c r="E154" s="215"/>
      <c r="F154" s="214"/>
      <c r="G154" s="215"/>
      <c r="H154" s="214"/>
      <c r="I154" s="215"/>
      <c r="J154" s="214"/>
      <c r="K154" s="215"/>
      <c r="L154" s="214"/>
      <c r="M154" s="215"/>
      <c r="N154" s="214"/>
      <c r="O154" s="215"/>
    </row>
    <row r="155" spans="1:19">
      <c r="A155" s="51" t="s">
        <v>17</v>
      </c>
    </row>
    <row r="156" spans="1:19" ht="8.25" customHeight="1">
      <c r="A156" s="51"/>
    </row>
    <row r="157" spans="1:19">
      <c r="A157" s="752" t="s">
        <v>53</v>
      </c>
      <c r="B157" s="879">
        <v>2012</v>
      </c>
      <c r="C157" s="880"/>
      <c r="D157" s="880"/>
      <c r="E157" s="880"/>
      <c r="F157" s="880"/>
      <c r="G157" s="881"/>
      <c r="H157" s="748">
        <v>2013</v>
      </c>
      <c r="I157" s="749"/>
      <c r="J157" s="755"/>
      <c r="K157" s="748">
        <v>2014</v>
      </c>
      <c r="L157" s="749"/>
      <c r="M157" s="755"/>
      <c r="N157" s="748">
        <v>2015</v>
      </c>
      <c r="O157" s="749"/>
      <c r="P157" s="755"/>
    </row>
    <row r="158" spans="1:19">
      <c r="A158" s="753"/>
      <c r="B158" s="879" t="s">
        <v>0</v>
      </c>
      <c r="C158" s="880"/>
      <c r="D158" s="881"/>
      <c r="E158" s="879" t="s">
        <v>8</v>
      </c>
      <c r="F158" s="880"/>
      <c r="G158" s="881"/>
      <c r="H158" s="750"/>
      <c r="I158" s="751"/>
      <c r="J158" s="1262"/>
      <c r="K158" s="750"/>
      <c r="L158" s="751"/>
      <c r="M158" s="1262"/>
      <c r="N158" s="750"/>
      <c r="O158" s="751"/>
      <c r="P158" s="1262"/>
    </row>
    <row r="159" spans="1:19">
      <c r="A159" s="754"/>
      <c r="B159" s="260" t="s">
        <v>36</v>
      </c>
      <c r="C159" s="260" t="s">
        <v>37</v>
      </c>
      <c r="D159" s="260" t="s">
        <v>38</v>
      </c>
      <c r="E159" s="260" t="s">
        <v>36</v>
      </c>
      <c r="F159" s="260" t="s">
        <v>37</v>
      </c>
      <c r="G159" s="260" t="s">
        <v>38</v>
      </c>
      <c r="H159" s="260" t="s">
        <v>36</v>
      </c>
      <c r="I159" s="260" t="s">
        <v>37</v>
      </c>
      <c r="J159" s="260" t="s">
        <v>38</v>
      </c>
      <c r="K159" s="278" t="s">
        <v>36</v>
      </c>
      <c r="L159" s="278" t="s">
        <v>37</v>
      </c>
      <c r="M159" s="278" t="s">
        <v>38</v>
      </c>
      <c r="N159" s="278" t="s">
        <v>36</v>
      </c>
      <c r="O159" s="278" t="s">
        <v>37</v>
      </c>
      <c r="P159" s="278" t="s">
        <v>38</v>
      </c>
    </row>
    <row r="160" spans="1:19" ht="16.5" customHeight="1">
      <c r="A160" s="201" t="s">
        <v>44</v>
      </c>
      <c r="B160" s="216" t="str">
        <f>IFERROR(B128*100/$B$103,"")</f>
        <v/>
      </c>
      <c r="C160" s="216" t="str">
        <f>IFERROR(C128*100/$C$103,"")</f>
        <v/>
      </c>
      <c r="D160" s="216" t="str">
        <f>IFERROR(D128*100/$D$103,"")</f>
        <v/>
      </c>
      <c r="E160" s="216" t="str">
        <f>IFERROR(E128*100/$E$103,"")</f>
        <v/>
      </c>
      <c r="F160" s="216" t="str">
        <f>IFERROR(F128*100/$F$103,"")</f>
        <v/>
      </c>
      <c r="G160" s="216" t="str">
        <f>IFERROR(G128*100/$G$103,"")</f>
        <v/>
      </c>
      <c r="H160" s="216" t="str">
        <f>IFERROR(H128*100/$H$103,"")</f>
        <v/>
      </c>
      <c r="I160" s="216" t="str">
        <f>IFERROR(I128*100/$I$103,"")</f>
        <v/>
      </c>
      <c r="J160" s="216" t="str">
        <f>IFERROR(J128*100/$J$103,"")</f>
        <v/>
      </c>
      <c r="K160" s="216" t="str">
        <f>IFERROR(K128*100/$K$103,"")</f>
        <v/>
      </c>
      <c r="L160" s="216" t="str">
        <f>IFERROR(L128*100/$L$103,"")</f>
        <v/>
      </c>
      <c r="M160" s="216" t="str">
        <f>IFERROR(M128*100/$M$103,"")</f>
        <v/>
      </c>
      <c r="N160" s="216" t="str">
        <f>IFERROR(N128*100/$N$103,"")</f>
        <v/>
      </c>
      <c r="O160" s="216" t="str">
        <f>IFERROR(O128*100/$O$103,"")</f>
        <v/>
      </c>
      <c r="P160" s="217" t="str">
        <f>IFERROR(P128*100/$P$103,"")</f>
        <v/>
      </c>
    </row>
    <row r="161" spans="1:31" ht="16.5" customHeight="1">
      <c r="A161" s="205" t="s">
        <v>45</v>
      </c>
      <c r="B161" s="218" t="str">
        <f>IFERROR(B129*100/$B$103,"")</f>
        <v/>
      </c>
      <c r="C161" s="218" t="str">
        <f>IFERROR(C129*100/$C$103,"")</f>
        <v/>
      </c>
      <c r="D161" s="218" t="str">
        <f>IFERROR(D129*100/$D$103,"")</f>
        <v/>
      </c>
      <c r="E161" s="218" t="str">
        <f>IFERROR(E129*100/$E$103,"")</f>
        <v/>
      </c>
      <c r="F161" s="218" t="str">
        <f>IFERROR(F129*100/$F$103,"")</f>
        <v/>
      </c>
      <c r="G161" s="218" t="str">
        <f>IFERROR(G129*100/$G$103,"")</f>
        <v/>
      </c>
      <c r="H161" s="218" t="str">
        <f>IFERROR(H129*100/$H$103,"")</f>
        <v/>
      </c>
      <c r="I161" s="218" t="str">
        <f>IFERROR(I129*100/$I$103,"")</f>
        <v/>
      </c>
      <c r="J161" s="218" t="str">
        <f>IFERROR(J129*100/$J$103,"")</f>
        <v/>
      </c>
      <c r="K161" s="218" t="str">
        <f>IFERROR(K129*100/$K$103,"")</f>
        <v/>
      </c>
      <c r="L161" s="218" t="str">
        <f>IFERROR(L129*100/$L$103,"")</f>
        <v/>
      </c>
      <c r="M161" s="218" t="str">
        <f>IFERROR(M129*100/$M$103,"")</f>
        <v/>
      </c>
      <c r="N161" s="218" t="str">
        <f>IFERROR(N129*100/$N$103,"")</f>
        <v/>
      </c>
      <c r="O161" s="218" t="str">
        <f>IFERROR(O129*100/$O$103,"")</f>
        <v/>
      </c>
      <c r="P161" s="219" t="str">
        <f>IFERROR(P129*100/$P$103,"")</f>
        <v/>
      </c>
    </row>
    <row r="162" spans="1:31" ht="16.5" customHeight="1">
      <c r="A162" s="205" t="s">
        <v>46</v>
      </c>
      <c r="B162" s="218" t="str">
        <f>IFERROR(B130*100/$B$103,"")</f>
        <v/>
      </c>
      <c r="C162" s="218" t="str">
        <f>IFERROR(C130*100/$C$103,"")</f>
        <v/>
      </c>
      <c r="D162" s="218" t="str">
        <f>IFERROR(D130*100/$D$103,"")</f>
        <v/>
      </c>
      <c r="E162" s="218" t="str">
        <f>IFERROR(E130*100/$E$103,"")</f>
        <v/>
      </c>
      <c r="F162" s="218" t="str">
        <f>IFERROR(F130*100/$F$103,"")</f>
        <v/>
      </c>
      <c r="G162" s="218" t="str">
        <f>IFERROR(G130*100/$G$103,"")</f>
        <v/>
      </c>
      <c r="H162" s="218" t="str">
        <f>IFERROR(H130*100/$H$103,"")</f>
        <v/>
      </c>
      <c r="I162" s="218" t="str">
        <f>IFERROR(I130*100/$I$103,"")</f>
        <v/>
      </c>
      <c r="J162" s="218" t="str">
        <f>IFERROR(J130*100/$J$103,"")</f>
        <v/>
      </c>
      <c r="K162" s="218" t="str">
        <f>IFERROR(K130*100/$K$103,"")</f>
        <v/>
      </c>
      <c r="L162" s="218" t="str">
        <f>IFERROR(L130*100/$L$103,"")</f>
        <v/>
      </c>
      <c r="M162" s="218" t="str">
        <f>IFERROR(M130*100/$M$103,"")</f>
        <v/>
      </c>
      <c r="N162" s="218" t="str">
        <f>IFERROR(N130*100/$N$103,"")</f>
        <v/>
      </c>
      <c r="O162" s="218" t="str">
        <f>IFERROR(O130*100/$O$103,"")</f>
        <v/>
      </c>
      <c r="P162" s="219" t="str">
        <f>IFERROR(P130*100/$P$103,"")</f>
        <v/>
      </c>
    </row>
    <row r="163" spans="1:31" ht="16.5" customHeight="1">
      <c r="A163" s="209" t="s">
        <v>22</v>
      </c>
      <c r="B163" s="218" t="str">
        <f>IFERROR(B131*100/B103,"")</f>
        <v/>
      </c>
      <c r="C163" s="218" t="str">
        <f t="shared" ref="C163:P163" si="26">IFERROR(C131*100/C103,"")</f>
        <v/>
      </c>
      <c r="D163" s="218" t="str">
        <f t="shared" si="26"/>
        <v/>
      </c>
      <c r="E163" s="218" t="str">
        <f t="shared" si="26"/>
        <v/>
      </c>
      <c r="F163" s="218" t="str">
        <f t="shared" si="26"/>
        <v/>
      </c>
      <c r="G163" s="218" t="str">
        <f t="shared" si="26"/>
        <v/>
      </c>
      <c r="H163" s="218" t="str">
        <f t="shared" si="26"/>
        <v/>
      </c>
      <c r="I163" s="218" t="str">
        <f t="shared" si="26"/>
        <v/>
      </c>
      <c r="J163" s="218" t="str">
        <f t="shared" si="26"/>
        <v/>
      </c>
      <c r="K163" s="218" t="str">
        <f t="shared" si="26"/>
        <v/>
      </c>
      <c r="L163" s="218" t="str">
        <f t="shared" si="26"/>
        <v/>
      </c>
      <c r="M163" s="218" t="str">
        <f t="shared" si="26"/>
        <v/>
      </c>
      <c r="N163" s="218" t="str">
        <f t="shared" si="26"/>
        <v/>
      </c>
      <c r="O163" s="218" t="str">
        <f t="shared" si="26"/>
        <v/>
      </c>
      <c r="P163" s="219" t="str">
        <f t="shared" si="26"/>
        <v/>
      </c>
    </row>
    <row r="164" spans="1:31" ht="16.5" customHeight="1">
      <c r="A164" s="31" t="s">
        <v>47</v>
      </c>
      <c r="B164" s="218" t="str">
        <f>IFERROR(B132*100/B131,"")</f>
        <v/>
      </c>
      <c r="C164" s="218" t="str">
        <f t="shared" ref="C164:P164" si="27">IFERROR(C132*100/C131,"")</f>
        <v/>
      </c>
      <c r="D164" s="218" t="str">
        <f t="shared" si="27"/>
        <v/>
      </c>
      <c r="E164" s="218" t="str">
        <f t="shared" si="27"/>
        <v/>
      </c>
      <c r="F164" s="218" t="str">
        <f t="shared" si="27"/>
        <v/>
      </c>
      <c r="G164" s="218" t="str">
        <f t="shared" si="27"/>
        <v/>
      </c>
      <c r="H164" s="218" t="str">
        <f t="shared" si="27"/>
        <v/>
      </c>
      <c r="I164" s="218" t="str">
        <f t="shared" si="27"/>
        <v/>
      </c>
      <c r="J164" s="218" t="str">
        <f t="shared" si="27"/>
        <v/>
      </c>
      <c r="K164" s="218" t="str">
        <f t="shared" si="27"/>
        <v/>
      </c>
      <c r="L164" s="218" t="str">
        <f t="shared" si="27"/>
        <v/>
      </c>
      <c r="M164" s="218" t="str">
        <f t="shared" si="27"/>
        <v/>
      </c>
      <c r="N164" s="218" t="str">
        <f t="shared" si="27"/>
        <v/>
      </c>
      <c r="O164" s="218" t="str">
        <f t="shared" si="27"/>
        <v/>
      </c>
      <c r="P164" s="219" t="str">
        <f t="shared" si="27"/>
        <v/>
      </c>
    </row>
    <row r="165" spans="1:31" ht="16.5" customHeight="1">
      <c r="A165" s="31" t="s">
        <v>48</v>
      </c>
      <c r="B165" s="218" t="str">
        <f>IFERROR(B133*100/B130,"")</f>
        <v/>
      </c>
      <c r="C165" s="218" t="str">
        <f t="shared" ref="C165:P165" si="28">IFERROR(C133*100/C130,"")</f>
        <v/>
      </c>
      <c r="D165" s="218" t="str">
        <f t="shared" si="28"/>
        <v/>
      </c>
      <c r="E165" s="218" t="str">
        <f t="shared" si="28"/>
        <v/>
      </c>
      <c r="F165" s="218" t="str">
        <f t="shared" si="28"/>
        <v/>
      </c>
      <c r="G165" s="218" t="str">
        <f t="shared" si="28"/>
        <v/>
      </c>
      <c r="H165" s="218" t="str">
        <f t="shared" si="28"/>
        <v/>
      </c>
      <c r="I165" s="218" t="str">
        <f t="shared" si="28"/>
        <v/>
      </c>
      <c r="J165" s="218" t="str">
        <f t="shared" si="28"/>
        <v/>
      </c>
      <c r="K165" s="218" t="str">
        <f t="shared" si="28"/>
        <v/>
      </c>
      <c r="L165" s="218" t="str">
        <f t="shared" si="28"/>
        <v/>
      </c>
      <c r="M165" s="218" t="str">
        <f t="shared" si="28"/>
        <v/>
      </c>
      <c r="N165" s="218" t="str">
        <f t="shared" si="28"/>
        <v/>
      </c>
      <c r="O165" s="218" t="str">
        <f t="shared" si="28"/>
        <v/>
      </c>
      <c r="P165" s="219" t="str">
        <f t="shared" si="28"/>
        <v/>
      </c>
    </row>
    <row r="166" spans="1:31" ht="16.5" customHeight="1">
      <c r="A166" s="205" t="s">
        <v>289</v>
      </c>
      <c r="B166" s="218" t="str">
        <f>IFERROR(B134*100/B$103,"")</f>
        <v/>
      </c>
      <c r="C166" s="218" t="str">
        <f t="shared" ref="C166:P166" si="29">IFERROR(C134*100/C$103,"")</f>
        <v/>
      </c>
      <c r="D166" s="218" t="str">
        <f t="shared" si="29"/>
        <v/>
      </c>
      <c r="E166" s="218" t="str">
        <f t="shared" si="29"/>
        <v/>
      </c>
      <c r="F166" s="218" t="str">
        <f t="shared" si="29"/>
        <v/>
      </c>
      <c r="G166" s="218" t="str">
        <f t="shared" si="29"/>
        <v/>
      </c>
      <c r="H166" s="218" t="str">
        <f t="shared" si="29"/>
        <v/>
      </c>
      <c r="I166" s="218" t="str">
        <f t="shared" si="29"/>
        <v/>
      </c>
      <c r="J166" s="218" t="str">
        <f t="shared" si="29"/>
        <v/>
      </c>
      <c r="K166" s="218" t="str">
        <f t="shared" si="29"/>
        <v/>
      </c>
      <c r="L166" s="218" t="str">
        <f t="shared" si="29"/>
        <v/>
      </c>
      <c r="M166" s="218" t="str">
        <f t="shared" si="29"/>
        <v/>
      </c>
      <c r="N166" s="218" t="str">
        <f t="shared" si="29"/>
        <v/>
      </c>
      <c r="O166" s="218" t="str">
        <f t="shared" si="29"/>
        <v/>
      </c>
      <c r="P166" s="219" t="str">
        <f t="shared" si="29"/>
        <v/>
      </c>
    </row>
    <row r="167" spans="1:31" ht="16.5" customHeight="1">
      <c r="A167" s="205" t="s">
        <v>290</v>
      </c>
      <c r="B167" s="218" t="str">
        <f>IFERROR(B135*100/B$103,"")</f>
        <v/>
      </c>
      <c r="C167" s="218" t="str">
        <f t="shared" ref="C167:P167" si="30">IFERROR(C135*100/C$103,"")</f>
        <v/>
      </c>
      <c r="D167" s="218" t="str">
        <f t="shared" si="30"/>
        <v/>
      </c>
      <c r="E167" s="218" t="str">
        <f t="shared" si="30"/>
        <v/>
      </c>
      <c r="F167" s="218" t="str">
        <f t="shared" si="30"/>
        <v/>
      </c>
      <c r="G167" s="218" t="str">
        <f t="shared" si="30"/>
        <v/>
      </c>
      <c r="H167" s="218" t="str">
        <f t="shared" si="30"/>
        <v/>
      </c>
      <c r="I167" s="218" t="str">
        <f t="shared" si="30"/>
        <v/>
      </c>
      <c r="J167" s="218" t="str">
        <f t="shared" si="30"/>
        <v/>
      </c>
      <c r="K167" s="218" t="str">
        <f t="shared" si="30"/>
        <v/>
      </c>
      <c r="L167" s="218" t="str">
        <f t="shared" si="30"/>
        <v/>
      </c>
      <c r="M167" s="218" t="str">
        <f t="shared" si="30"/>
        <v/>
      </c>
      <c r="N167" s="218" t="str">
        <f t="shared" si="30"/>
        <v/>
      </c>
      <c r="O167" s="218" t="str">
        <f t="shared" si="30"/>
        <v/>
      </c>
      <c r="P167" s="219" t="str">
        <f t="shared" si="30"/>
        <v/>
      </c>
    </row>
    <row r="168" spans="1:31" ht="16.5" customHeight="1">
      <c r="A168" s="205" t="s">
        <v>50</v>
      </c>
      <c r="B168" s="218" t="str">
        <f>IFERROR(B136*100/B$103,"")</f>
        <v/>
      </c>
      <c r="C168" s="218" t="str">
        <f t="shared" ref="C168:P168" si="31">IFERROR(C136*100/C$103,"")</f>
        <v/>
      </c>
      <c r="D168" s="218" t="str">
        <f t="shared" si="31"/>
        <v/>
      </c>
      <c r="E168" s="218" t="str">
        <f t="shared" si="31"/>
        <v/>
      </c>
      <c r="F168" s="218" t="str">
        <f t="shared" si="31"/>
        <v/>
      </c>
      <c r="G168" s="218" t="str">
        <f t="shared" si="31"/>
        <v/>
      </c>
      <c r="H168" s="218" t="str">
        <f t="shared" si="31"/>
        <v/>
      </c>
      <c r="I168" s="218" t="str">
        <f t="shared" si="31"/>
        <v/>
      </c>
      <c r="J168" s="218" t="str">
        <f t="shared" si="31"/>
        <v/>
      </c>
      <c r="K168" s="218" t="str">
        <f t="shared" si="31"/>
        <v/>
      </c>
      <c r="L168" s="218" t="str">
        <f t="shared" si="31"/>
        <v/>
      </c>
      <c r="M168" s="218" t="str">
        <f t="shared" si="31"/>
        <v/>
      </c>
      <c r="N168" s="218" t="str">
        <f t="shared" si="31"/>
        <v/>
      </c>
      <c r="O168" s="218" t="str">
        <f t="shared" si="31"/>
        <v/>
      </c>
      <c r="P168" s="219" t="str">
        <f t="shared" si="31"/>
        <v/>
      </c>
    </row>
    <row r="169" spans="1:31" ht="16.5" customHeight="1">
      <c r="A169" s="31" t="s">
        <v>51</v>
      </c>
      <c r="B169" s="218" t="str">
        <f>IFERROR(B137*100/B103,"")</f>
        <v/>
      </c>
      <c r="C169" s="218" t="str">
        <f t="shared" ref="C169:P169" si="32">IFERROR(C137*100/C103,"")</f>
        <v/>
      </c>
      <c r="D169" s="218" t="str">
        <f t="shared" si="32"/>
        <v/>
      </c>
      <c r="E169" s="218" t="str">
        <f t="shared" si="32"/>
        <v/>
      </c>
      <c r="F169" s="218" t="str">
        <f t="shared" si="32"/>
        <v/>
      </c>
      <c r="G169" s="218" t="str">
        <f t="shared" si="32"/>
        <v/>
      </c>
      <c r="H169" s="218" t="str">
        <f t="shared" si="32"/>
        <v/>
      </c>
      <c r="I169" s="218" t="str">
        <f t="shared" si="32"/>
        <v/>
      </c>
      <c r="J169" s="218" t="str">
        <f t="shared" si="32"/>
        <v/>
      </c>
      <c r="K169" s="218" t="str">
        <f t="shared" si="32"/>
        <v/>
      </c>
      <c r="L169" s="218" t="str">
        <f t="shared" si="32"/>
        <v/>
      </c>
      <c r="M169" s="218" t="str">
        <f t="shared" si="32"/>
        <v/>
      </c>
      <c r="N169" s="218" t="str">
        <f t="shared" si="32"/>
        <v/>
      </c>
      <c r="O169" s="218" t="str">
        <f t="shared" si="32"/>
        <v/>
      </c>
      <c r="P169" s="219" t="str">
        <f t="shared" si="32"/>
        <v/>
      </c>
    </row>
    <row r="170" spans="1:31" ht="25.5">
      <c r="A170" s="40" t="s">
        <v>52</v>
      </c>
      <c r="B170" s="220" t="str">
        <f>IFERROR(B138*100/B105,"")</f>
        <v/>
      </c>
      <c r="C170" s="220" t="str">
        <f t="shared" ref="C170:P170" si="33">IFERROR(C138*100/C105,"")</f>
        <v/>
      </c>
      <c r="D170" s="220" t="str">
        <f t="shared" si="33"/>
        <v/>
      </c>
      <c r="E170" s="220" t="str">
        <f t="shared" si="33"/>
        <v/>
      </c>
      <c r="F170" s="220" t="str">
        <f t="shared" si="33"/>
        <v/>
      </c>
      <c r="G170" s="220" t="str">
        <f t="shared" si="33"/>
        <v/>
      </c>
      <c r="H170" s="220" t="str">
        <f t="shared" si="33"/>
        <v/>
      </c>
      <c r="I170" s="220" t="str">
        <f t="shared" si="33"/>
        <v/>
      </c>
      <c r="J170" s="220" t="str">
        <f t="shared" si="33"/>
        <v/>
      </c>
      <c r="K170" s="220" t="str">
        <f t="shared" si="33"/>
        <v/>
      </c>
      <c r="L170" s="220" t="str">
        <f t="shared" si="33"/>
        <v/>
      </c>
      <c r="M170" s="220" t="str">
        <f t="shared" si="33"/>
        <v/>
      </c>
      <c r="N170" s="220" t="str">
        <f t="shared" si="33"/>
        <v/>
      </c>
      <c r="O170" s="220" t="str">
        <f t="shared" si="33"/>
        <v/>
      </c>
      <c r="P170" s="221" t="str">
        <f t="shared" si="33"/>
        <v/>
      </c>
    </row>
    <row r="171" spans="1:31" ht="5.25" customHeight="1">
      <c r="A171" s="213"/>
      <c r="B171" s="214"/>
      <c r="C171" s="215"/>
      <c r="D171" s="214"/>
      <c r="E171" s="215"/>
      <c r="F171" s="214"/>
      <c r="G171" s="215"/>
      <c r="H171" s="214"/>
      <c r="I171" s="215"/>
      <c r="J171" s="214"/>
      <c r="K171" s="215"/>
      <c r="L171" s="214"/>
      <c r="M171" s="215"/>
      <c r="N171" s="214"/>
      <c r="O171" s="215"/>
    </row>
    <row r="172" spans="1:31" ht="15.75" customHeight="1">
      <c r="A172" s="51" t="s">
        <v>17</v>
      </c>
    </row>
    <row r="173" spans="1:31">
      <c r="A173" s="51"/>
    </row>
    <row r="174" spans="1:31" customFormat="1" ht="14.25">
      <c r="A174" s="1201" t="s">
        <v>99</v>
      </c>
      <c r="B174" s="1202"/>
      <c r="C174" s="1202"/>
      <c r="D174" s="1202"/>
      <c r="E174" s="1202"/>
      <c r="F174" s="1202"/>
      <c r="G174" s="1202"/>
      <c r="H174" s="1202"/>
      <c r="I174" s="1202"/>
      <c r="J174" s="1202"/>
      <c r="K174" s="1202"/>
      <c r="L174" s="1202"/>
      <c r="M174" s="1202"/>
      <c r="N174" s="1202"/>
      <c r="O174" s="1202"/>
      <c r="P174" s="1202"/>
      <c r="Q174" s="1202"/>
      <c r="R174" s="1202"/>
      <c r="S174" s="1202"/>
      <c r="T174" s="1202"/>
      <c r="U174" s="1202"/>
      <c r="V174" s="1202"/>
      <c r="W174" s="1203"/>
      <c r="AE174" s="105"/>
    </row>
    <row r="175" spans="1:31" customFormat="1" ht="14.25">
      <c r="A175" s="786" t="s">
        <v>58</v>
      </c>
      <c r="B175" s="1204">
        <v>2006</v>
      </c>
      <c r="C175" s="1205"/>
      <c r="D175" s="1204">
        <v>2007</v>
      </c>
      <c r="E175" s="1205"/>
      <c r="F175" s="1204">
        <v>2008</v>
      </c>
      <c r="G175" s="1205"/>
      <c r="H175" s="1204">
        <v>2009</v>
      </c>
      <c r="I175" s="1205"/>
      <c r="J175" s="1204">
        <v>2010</v>
      </c>
      <c r="K175" s="1205"/>
      <c r="L175" s="1204">
        <v>2011</v>
      </c>
      <c r="M175" s="1205"/>
      <c r="N175" s="1204">
        <v>2012</v>
      </c>
      <c r="O175" s="1210"/>
      <c r="P175" s="1202"/>
      <c r="Q175" s="1203"/>
      <c r="R175" s="1204">
        <v>2013</v>
      </c>
      <c r="S175" s="1205"/>
      <c r="T175" s="1204">
        <v>2014</v>
      </c>
      <c r="U175" s="1205"/>
      <c r="V175" s="1204">
        <v>2015</v>
      </c>
      <c r="W175" s="1205"/>
      <c r="AE175" s="105"/>
    </row>
    <row r="176" spans="1:31" customFormat="1" ht="14.25">
      <c r="A176" s="787"/>
      <c r="B176" s="1206"/>
      <c r="C176" s="1207"/>
      <c r="D176" s="1206"/>
      <c r="E176" s="1207"/>
      <c r="F176" s="1208"/>
      <c r="G176" s="1209"/>
      <c r="H176" s="1206"/>
      <c r="I176" s="1207"/>
      <c r="J176" s="1206"/>
      <c r="K176" s="1207"/>
      <c r="L176" s="1206"/>
      <c r="M176" s="1207"/>
      <c r="N176" s="1201" t="s">
        <v>0</v>
      </c>
      <c r="O176" s="1203"/>
      <c r="P176" s="1201" t="s">
        <v>8</v>
      </c>
      <c r="Q176" s="1203"/>
      <c r="R176" s="1208"/>
      <c r="S176" s="1209"/>
      <c r="T176" s="1208"/>
      <c r="U176" s="1209"/>
      <c r="V176" s="1208"/>
      <c r="W176" s="1209"/>
      <c r="AE176" s="105"/>
    </row>
    <row r="177" spans="1:31" customFormat="1" ht="14.25">
      <c r="A177" s="787"/>
      <c r="B177" s="338" t="s">
        <v>81</v>
      </c>
      <c r="C177" s="338" t="s">
        <v>60</v>
      </c>
      <c r="D177" s="338" t="s">
        <v>81</v>
      </c>
      <c r="E177" s="338" t="s">
        <v>60</v>
      </c>
      <c r="F177" s="338" t="s">
        <v>81</v>
      </c>
      <c r="G177" s="338" t="s">
        <v>60</v>
      </c>
      <c r="H177" s="338" t="s">
        <v>81</v>
      </c>
      <c r="I177" s="338" t="s">
        <v>60</v>
      </c>
      <c r="J177" s="338" t="s">
        <v>81</v>
      </c>
      <c r="K177" s="338" t="s">
        <v>60</v>
      </c>
      <c r="L177" s="338" t="s">
        <v>81</v>
      </c>
      <c r="M177" s="338" t="s">
        <v>60</v>
      </c>
      <c r="N177" s="340" t="s">
        <v>81</v>
      </c>
      <c r="O177" s="340" t="s">
        <v>60</v>
      </c>
      <c r="P177" s="338" t="s">
        <v>81</v>
      </c>
      <c r="Q177" s="338" t="s">
        <v>60</v>
      </c>
      <c r="R177" s="338" t="s">
        <v>81</v>
      </c>
      <c r="S177" s="338" t="s">
        <v>60</v>
      </c>
      <c r="T177" s="338" t="s">
        <v>81</v>
      </c>
      <c r="U177" s="338" t="s">
        <v>60</v>
      </c>
      <c r="V177" s="338" t="s">
        <v>81</v>
      </c>
      <c r="W177" s="338" t="s">
        <v>60</v>
      </c>
      <c r="AE177" s="105"/>
    </row>
    <row r="178" spans="1:31" customFormat="1" ht="17.25" customHeight="1">
      <c r="A178" s="17" t="s">
        <v>101</v>
      </c>
      <c r="B178" s="92"/>
      <c r="C178" s="60"/>
      <c r="D178" s="60"/>
      <c r="E178" s="60"/>
      <c r="F178" s="60"/>
      <c r="G178" s="60"/>
      <c r="H178" s="60"/>
      <c r="I178" s="60"/>
      <c r="J178" s="60"/>
      <c r="K178" s="60"/>
      <c r="L178" s="60"/>
      <c r="M178" s="60"/>
      <c r="N178" s="60"/>
      <c r="O178" s="60"/>
      <c r="P178" s="60"/>
      <c r="Q178" s="60"/>
      <c r="R178" s="60"/>
      <c r="S178" s="60"/>
      <c r="T178" s="60"/>
      <c r="U178" s="60"/>
      <c r="V178" s="60"/>
      <c r="W178" s="93"/>
      <c r="X178" s="76"/>
      <c r="Y178" s="76"/>
      <c r="Z178" s="76"/>
      <c r="AA178" s="76"/>
      <c r="AB178" s="76"/>
      <c r="AC178" s="76"/>
      <c r="AE178" s="105"/>
    </row>
    <row r="179" spans="1:31" customFormat="1" ht="17.25" customHeight="1">
      <c r="A179" s="17" t="s">
        <v>102</v>
      </c>
      <c r="B179" s="92"/>
      <c r="C179" s="58" t="str">
        <f>IF(B179=0,"",B179*100/B178)</f>
        <v/>
      </c>
      <c r="D179" s="94"/>
      <c r="E179" s="58" t="str">
        <f>IF(D179=0,"",D179*100/D178)</f>
        <v/>
      </c>
      <c r="F179" s="94"/>
      <c r="G179" s="58" t="str">
        <f>IF(F179=0,"",F179*100/F178)</f>
        <v/>
      </c>
      <c r="H179" s="94"/>
      <c r="I179" s="58" t="str">
        <f>IF(H179=0,"",H179*100/H178)</f>
        <v/>
      </c>
      <c r="J179" s="94"/>
      <c r="K179" s="58" t="str">
        <f>IF(J179=0,"",J179*100/J178)</f>
        <v/>
      </c>
      <c r="L179" s="94"/>
      <c r="M179" s="58" t="str">
        <f>IF(L179=0,"",L179*100/L178)</f>
        <v/>
      </c>
      <c r="N179" s="153"/>
      <c r="O179" s="58" t="str">
        <f>IF(N179=0,"",N179*100/N178)</f>
        <v/>
      </c>
      <c r="P179" s="94"/>
      <c r="Q179" s="58" t="str">
        <f>IF(P179=0,"",P179*100/P178)</f>
        <v/>
      </c>
      <c r="R179" s="94"/>
      <c r="S179" s="58" t="str">
        <f>IF(R179=0,"",R179*100/R178)</f>
        <v/>
      </c>
      <c r="T179" s="94"/>
      <c r="U179" s="58" t="str">
        <f>IF(T179=0,"",T179*100/T178)</f>
        <v/>
      </c>
      <c r="V179" s="94"/>
      <c r="W179" s="59" t="str">
        <f>IF(V179=0,"",V179*100/V178)</f>
        <v/>
      </c>
      <c r="X179" s="76"/>
      <c r="Y179" s="76"/>
      <c r="Z179" s="76"/>
      <c r="AA179" s="76"/>
      <c r="AB179" s="76"/>
      <c r="AC179" s="76"/>
      <c r="AE179" s="105"/>
    </row>
    <row r="180" spans="1:31" customFormat="1" ht="36" customHeight="1">
      <c r="A180" s="373" t="s">
        <v>103</v>
      </c>
      <c r="B180" s="92"/>
      <c r="C180" s="58" t="str">
        <f>+IFERROR(B180*100/B179,"")</f>
        <v/>
      </c>
      <c r="D180" s="94"/>
      <c r="E180" s="58" t="str">
        <f>+IFERROR(D180*100/D179,"")</f>
        <v/>
      </c>
      <c r="F180" s="94"/>
      <c r="G180" s="58" t="str">
        <f>+IFERROR(F180*100/F179,"")</f>
        <v/>
      </c>
      <c r="H180" s="94"/>
      <c r="I180" s="58" t="str">
        <f>+IFERROR(H180*100/H179,"")</f>
        <v/>
      </c>
      <c r="J180" s="94"/>
      <c r="K180" s="58" t="str">
        <f>+IFERROR(J180*100/J179,"")</f>
        <v/>
      </c>
      <c r="L180" s="94"/>
      <c r="M180" s="58" t="str">
        <f>+IFERROR(L180*100/L179,"")</f>
        <v/>
      </c>
      <c r="N180" s="153"/>
      <c r="O180" s="58" t="str">
        <f>+IFERROR(N180*100/N179,"")</f>
        <v/>
      </c>
      <c r="P180" s="94"/>
      <c r="Q180" s="58" t="str">
        <f>+IFERROR(P180*100/P179,"")</f>
        <v/>
      </c>
      <c r="R180" s="94"/>
      <c r="S180" s="58" t="str">
        <f>+IFERROR(R180*100/R179,"")</f>
        <v/>
      </c>
      <c r="T180" s="94"/>
      <c r="U180" s="58" t="str">
        <f>+IFERROR(T180*100/T179,"")</f>
        <v/>
      </c>
      <c r="V180" s="94"/>
      <c r="W180" s="59" t="str">
        <f>+IFERROR(V180*100/V179,"")</f>
        <v/>
      </c>
      <c r="X180" s="76"/>
      <c r="Y180" s="76"/>
      <c r="Z180" s="76"/>
      <c r="AA180" s="76"/>
      <c r="AB180" s="76"/>
      <c r="AC180" s="76"/>
      <c r="AE180" s="105"/>
    </row>
    <row r="181" spans="1:31" customFormat="1" ht="39" customHeight="1">
      <c r="A181" s="353" t="s">
        <v>104</v>
      </c>
      <c r="B181" s="92"/>
      <c r="C181" s="58" t="str">
        <f>+IFERROR(B181*100/B179,"")</f>
        <v/>
      </c>
      <c r="D181" s="94"/>
      <c r="E181" s="58" t="str">
        <f>+IFERROR(D181*100/D179,"")</f>
        <v/>
      </c>
      <c r="F181" s="94"/>
      <c r="G181" s="58" t="str">
        <f>+IFERROR(F181*100/F179,"")</f>
        <v/>
      </c>
      <c r="H181" s="94"/>
      <c r="I181" s="58" t="str">
        <f>+IFERROR(H181*100/H179,"")</f>
        <v/>
      </c>
      <c r="J181" s="94"/>
      <c r="K181" s="58" t="str">
        <f>+IFERROR(J181*100/J179,"")</f>
        <v/>
      </c>
      <c r="L181" s="94"/>
      <c r="M181" s="58" t="str">
        <f>+IFERROR(L181*100/L179,"")</f>
        <v/>
      </c>
      <c r="N181" s="153"/>
      <c r="O181" s="58" t="str">
        <f>+IFERROR(N181*100/N179,"")</f>
        <v/>
      </c>
      <c r="P181" s="94"/>
      <c r="Q181" s="58" t="str">
        <f>+IFERROR(P181*100/P179,"")</f>
        <v/>
      </c>
      <c r="R181" s="94" t="str">
        <f t="shared" ref="R181" si="34">+IFERROR(Q181*100/Q179,"")</f>
        <v/>
      </c>
      <c r="S181" s="58" t="str">
        <f>+IFERROR(R181*100/R179,"")</f>
        <v/>
      </c>
      <c r="T181" s="94" t="str">
        <f t="shared" ref="T181" si="35">+IFERROR(S181*100/S179,"")</f>
        <v/>
      </c>
      <c r="U181" s="58" t="str">
        <f>+IFERROR(T181*100/T179,"")</f>
        <v/>
      </c>
      <c r="V181" s="94"/>
      <c r="W181" s="59" t="str">
        <f>+IFERROR(V181*100/V179,"")</f>
        <v/>
      </c>
      <c r="X181" s="76"/>
      <c r="Y181" s="76"/>
      <c r="Z181" s="76"/>
      <c r="AA181" s="76"/>
      <c r="AB181" s="76"/>
      <c r="AC181" s="76"/>
      <c r="AE181" s="105"/>
    </row>
    <row r="182" spans="1:31" customFormat="1" ht="17.25" customHeight="1">
      <c r="A182" s="17" t="s">
        <v>106</v>
      </c>
      <c r="B182" s="92"/>
      <c r="C182" s="60"/>
      <c r="D182" s="60"/>
      <c r="E182" s="60"/>
      <c r="F182" s="60"/>
      <c r="G182" s="60"/>
      <c r="H182" s="60"/>
      <c r="I182" s="60"/>
      <c r="J182" s="60"/>
      <c r="K182" s="60"/>
      <c r="L182" s="60"/>
      <c r="M182" s="60"/>
      <c r="N182" s="60"/>
      <c r="O182" s="60"/>
      <c r="P182" s="60"/>
      <c r="Q182" s="60"/>
      <c r="R182" s="60"/>
      <c r="S182" s="19"/>
      <c r="T182" s="60"/>
      <c r="U182" s="60"/>
      <c r="V182" s="60"/>
      <c r="W182" s="93"/>
      <c r="X182" s="76"/>
      <c r="Y182" s="76"/>
      <c r="Z182" s="76"/>
      <c r="AA182" s="76"/>
      <c r="AB182" s="76"/>
      <c r="AC182" s="76"/>
      <c r="AE182" s="105"/>
    </row>
    <row r="183" spans="1:31" customFormat="1" ht="17.25" customHeight="1">
      <c r="A183" s="17" t="s">
        <v>107</v>
      </c>
      <c r="B183" s="92"/>
      <c r="C183" s="58" t="str">
        <f>IF(B183=0,"",B183*100/B182)</f>
        <v/>
      </c>
      <c r="D183" s="94"/>
      <c r="E183" s="58" t="str">
        <f>IF(D183=0,"",D183*100/D182)</f>
        <v/>
      </c>
      <c r="F183" s="94"/>
      <c r="G183" s="58" t="str">
        <f>IF(F183=0,"",F183*100/F182)</f>
        <v/>
      </c>
      <c r="H183" s="94"/>
      <c r="I183" s="58" t="str">
        <f>IF(H183=0,"",H183*100/H182)</f>
        <v/>
      </c>
      <c r="J183" s="94"/>
      <c r="K183" s="58" t="str">
        <f>IF(J183=0,"",J183*100/J182)</f>
        <v/>
      </c>
      <c r="L183" s="94"/>
      <c r="M183" s="58" t="str">
        <f>IF(L183=0,"",L183*100/L182)</f>
        <v/>
      </c>
      <c r="N183" s="153"/>
      <c r="O183" s="58" t="str">
        <f>IF(N183=0,"",N183*100/N182)</f>
        <v/>
      </c>
      <c r="P183" s="94"/>
      <c r="Q183" s="58" t="str">
        <f>IF(P183=0,"",P183*100/P182)</f>
        <v/>
      </c>
      <c r="R183" s="94"/>
      <c r="S183" s="58" t="str">
        <f>IF(R183=0,"",R183*100/R182)</f>
        <v/>
      </c>
      <c r="T183" s="94"/>
      <c r="U183" s="58" t="str">
        <f>IF(T183=0,"",T183*100/T182)</f>
        <v/>
      </c>
      <c r="V183" s="94"/>
      <c r="W183" s="59" t="str">
        <f>IF(V183=0,"",V183*100/V182)</f>
        <v/>
      </c>
      <c r="X183" s="76"/>
      <c r="Y183" s="76"/>
      <c r="Z183" s="76"/>
      <c r="AA183" s="76"/>
      <c r="AB183" s="76"/>
      <c r="AC183" s="76"/>
      <c r="AE183" s="105"/>
    </row>
    <row r="184" spans="1:31" customFormat="1" ht="42" customHeight="1">
      <c r="A184" s="354" t="s">
        <v>108</v>
      </c>
      <c r="B184" s="92"/>
      <c r="C184" s="58" t="str">
        <f>+IFERROR(B184*100/B183,"")</f>
        <v/>
      </c>
      <c r="D184" s="94"/>
      <c r="E184" s="58" t="str">
        <f>+IFERROR(D184*100/D183,"")</f>
        <v/>
      </c>
      <c r="F184" s="94"/>
      <c r="G184" s="58" t="str">
        <f>+IFERROR(F184*100/F183,"")</f>
        <v/>
      </c>
      <c r="H184" s="94"/>
      <c r="I184" s="58" t="str">
        <f>+IFERROR(H184*100/H183,"")</f>
        <v/>
      </c>
      <c r="J184" s="94"/>
      <c r="K184" s="58" t="str">
        <f>+IFERROR(J184*100/J183,"")</f>
        <v/>
      </c>
      <c r="L184" s="94"/>
      <c r="M184" s="58" t="str">
        <f>+IFERROR(L184*100/L183,"")</f>
        <v/>
      </c>
      <c r="N184" s="153"/>
      <c r="O184" s="58" t="str">
        <f>+IFERROR(N184*100/N183,"")</f>
        <v/>
      </c>
      <c r="P184" s="94"/>
      <c r="Q184" s="58" t="str">
        <f>+IFERROR(P184*100/P183,"")</f>
        <v/>
      </c>
      <c r="R184" s="94"/>
      <c r="S184" s="58" t="str">
        <f>+IFERROR(R184*100/R183,"")</f>
        <v/>
      </c>
      <c r="T184" s="94"/>
      <c r="U184" s="58" t="str">
        <f>+IFERROR(T184*100/T183,"")</f>
        <v/>
      </c>
      <c r="V184" s="94"/>
      <c r="W184" s="59" t="str">
        <f>+IFERROR(V184*100/V183,"")</f>
        <v/>
      </c>
      <c r="X184" s="76"/>
      <c r="Y184" s="76"/>
      <c r="Z184" s="76"/>
      <c r="AA184" s="76"/>
      <c r="AB184" s="76"/>
      <c r="AC184" s="76"/>
      <c r="AE184" s="105"/>
    </row>
    <row r="185" spans="1:31" customFormat="1" ht="39.75" customHeight="1">
      <c r="A185" s="368" t="s">
        <v>109</v>
      </c>
      <c r="B185" s="98"/>
      <c r="C185" s="63" t="str">
        <f>+IFERROR(B185*100/B183,"")</f>
        <v/>
      </c>
      <c r="D185" s="99"/>
      <c r="E185" s="63" t="str">
        <f>+IFERROR(D185*100/D183,"")</f>
        <v/>
      </c>
      <c r="F185" s="99"/>
      <c r="G185" s="63" t="str">
        <f>+IFERROR(F185*100/F183,"")</f>
        <v/>
      </c>
      <c r="H185" s="99"/>
      <c r="I185" s="63" t="str">
        <f>+IFERROR(H185*100/H183,"")</f>
        <v/>
      </c>
      <c r="J185" s="99"/>
      <c r="K185" s="63" t="str">
        <f>+IFERROR(J185*100/J183,"")</f>
        <v/>
      </c>
      <c r="L185" s="99"/>
      <c r="M185" s="63" t="str">
        <f>+IFERROR(L185*100/L183,"")</f>
        <v/>
      </c>
      <c r="N185" s="154"/>
      <c r="O185" s="63" t="str">
        <f>+IFERROR(N185*100/N183,"")</f>
        <v/>
      </c>
      <c r="P185" s="99"/>
      <c r="Q185" s="63" t="str">
        <f>+IFERROR(P185*100/P183,"")</f>
        <v/>
      </c>
      <c r="R185" s="99" t="str">
        <f t="shared" ref="R185" si="36">+IFERROR(Q185*100/Q183,"")</f>
        <v/>
      </c>
      <c r="S185" s="63" t="str">
        <f>+IFERROR(R185*100/R183,"")</f>
        <v/>
      </c>
      <c r="T185" s="99" t="str">
        <f t="shared" ref="T185" si="37">+IFERROR(S185*100/S183,"")</f>
        <v/>
      </c>
      <c r="U185" s="63" t="str">
        <f>+IFERROR(T185*100/T183,"")</f>
        <v/>
      </c>
      <c r="V185" s="99"/>
      <c r="W185" s="65" t="str">
        <f>+IFERROR(V185*100/V183,"")</f>
        <v/>
      </c>
      <c r="X185" s="76"/>
      <c r="Y185" s="76"/>
      <c r="Z185" s="76"/>
      <c r="AA185" s="76"/>
      <c r="AB185" s="76"/>
      <c r="AC185" s="76"/>
      <c r="AE185" s="105"/>
    </row>
    <row r="188" spans="1:31" ht="16.5">
      <c r="A188" s="1083" t="s">
        <v>291</v>
      </c>
      <c r="B188" s="1084"/>
      <c r="C188" s="1084"/>
      <c r="D188" s="1084"/>
      <c r="E188" s="1084"/>
      <c r="F188" s="1084"/>
      <c r="G188" s="1084"/>
      <c r="H188" s="1084"/>
      <c r="I188" s="1084"/>
      <c r="J188" s="1084"/>
      <c r="K188" s="1084"/>
      <c r="L188" s="1084"/>
      <c r="M188" s="1084"/>
      <c r="N188" s="1084"/>
      <c r="O188" s="1084"/>
      <c r="P188" s="1084"/>
      <c r="Q188" s="1084"/>
      <c r="R188" s="1084"/>
      <c r="S188" s="1085"/>
    </row>
    <row r="189" spans="1:31" ht="16.5">
      <c r="A189" s="1217" t="s">
        <v>211</v>
      </c>
      <c r="B189" s="1134">
        <v>2006</v>
      </c>
      <c r="C189" s="1135"/>
      <c r="D189" s="1134">
        <v>2007</v>
      </c>
      <c r="E189" s="1135"/>
      <c r="F189" s="1134">
        <v>2008</v>
      </c>
      <c r="G189" s="1135"/>
      <c r="H189" s="1134">
        <v>2009</v>
      </c>
      <c r="I189" s="1135"/>
      <c r="J189" s="1134">
        <v>2010</v>
      </c>
      <c r="K189" s="1135"/>
      <c r="L189" s="1134">
        <v>2011</v>
      </c>
      <c r="M189" s="1135"/>
      <c r="N189" s="1215">
        <v>2012</v>
      </c>
      <c r="O189" s="1273"/>
      <c r="P189" s="1273"/>
      <c r="Q189" s="1216"/>
      <c r="R189" s="1134">
        <v>2013</v>
      </c>
      <c r="S189" s="1135"/>
    </row>
    <row r="190" spans="1:31" ht="16.5">
      <c r="A190" s="1217"/>
      <c r="B190" s="1136"/>
      <c r="C190" s="1137"/>
      <c r="D190" s="1136"/>
      <c r="E190" s="1137"/>
      <c r="F190" s="1136"/>
      <c r="G190" s="1137"/>
      <c r="H190" s="1136"/>
      <c r="I190" s="1137"/>
      <c r="J190" s="1136"/>
      <c r="K190" s="1137"/>
      <c r="L190" s="1136"/>
      <c r="M190" s="1137"/>
      <c r="N190" s="1215" t="s">
        <v>0</v>
      </c>
      <c r="O190" s="1216"/>
      <c r="P190" s="1215" t="s">
        <v>8</v>
      </c>
      <c r="Q190" s="1216"/>
      <c r="R190" s="1136"/>
      <c r="S190" s="1137"/>
    </row>
    <row r="191" spans="1:31" ht="16.5">
      <c r="A191" s="1217"/>
      <c r="B191" s="389" t="s">
        <v>72</v>
      </c>
      <c r="C191" s="390" t="s">
        <v>60</v>
      </c>
      <c r="D191" s="389" t="s">
        <v>72</v>
      </c>
      <c r="E191" s="390" t="s">
        <v>60</v>
      </c>
      <c r="F191" s="389" t="s">
        <v>72</v>
      </c>
      <c r="G191" s="390" t="s">
        <v>60</v>
      </c>
      <c r="H191" s="389" t="s">
        <v>72</v>
      </c>
      <c r="I191" s="390" t="s">
        <v>60</v>
      </c>
      <c r="J191" s="389" t="s">
        <v>72</v>
      </c>
      <c r="K191" s="390" t="s">
        <v>60</v>
      </c>
      <c r="L191" s="389" t="s">
        <v>72</v>
      </c>
      <c r="M191" s="390" t="s">
        <v>60</v>
      </c>
      <c r="N191" s="389" t="s">
        <v>72</v>
      </c>
      <c r="O191" s="390" t="s">
        <v>60</v>
      </c>
      <c r="P191" s="389" t="s">
        <v>72</v>
      </c>
      <c r="Q191" s="390" t="s">
        <v>60</v>
      </c>
      <c r="R191" s="389" t="s">
        <v>72</v>
      </c>
      <c r="S191" s="390" t="s">
        <v>60</v>
      </c>
    </row>
    <row r="192" spans="1:31" ht="18" customHeight="1">
      <c r="A192" s="1" t="s">
        <v>292</v>
      </c>
      <c r="B192" s="392"/>
      <c r="C192" s="393" t="str">
        <f>IF(B192=0,"",B192*100/$B$85)</f>
        <v/>
      </c>
      <c r="D192" s="394"/>
      <c r="E192" s="393" t="str">
        <f>IF(D192=0,"",D192*100/$C$85)</f>
        <v/>
      </c>
      <c r="F192" s="394"/>
      <c r="G192" s="393" t="str">
        <f>IF(F192=0,"",F192*100/$D$85)</f>
        <v/>
      </c>
      <c r="H192" s="394"/>
      <c r="I192" s="393" t="str">
        <f>IF(H192=0,"",H192*100/$E$85)</f>
        <v/>
      </c>
      <c r="J192" s="394"/>
      <c r="K192" s="393" t="str">
        <f>IF(J192=0,"",J192*100/$F$85)</f>
        <v/>
      </c>
      <c r="L192" s="394"/>
      <c r="M192" s="393" t="str">
        <f t="shared" ref="M192:M197" si="38">IF(L192=0,"",L192*100/$G$85)</f>
        <v/>
      </c>
      <c r="N192" s="395"/>
      <c r="O192" s="393" t="str">
        <f t="shared" ref="O192:O197" si="39">IF(N192=0,"",N192*100/$H$85)</f>
        <v/>
      </c>
      <c r="P192" s="394"/>
      <c r="Q192" s="393" t="str">
        <f t="shared" ref="Q192:Q197" si="40">IF(P192=0,"",P192*100/$I$85)</f>
        <v/>
      </c>
      <c r="R192" s="394"/>
      <c r="S192" s="396" t="str">
        <f t="shared" ref="S192:S197" si="41">IF(R192=0,"",R192*100/$J$85)</f>
        <v/>
      </c>
    </row>
    <row r="193" spans="1:20" ht="15.75" customHeight="1">
      <c r="A193" s="17" t="s">
        <v>293</v>
      </c>
      <c r="B193" s="398"/>
      <c r="C193" s="399" t="str">
        <f t="shared" ref="C193:C197" si="42">IF(B193=0,"",B193*100/$B$85)</f>
        <v/>
      </c>
      <c r="D193" s="400"/>
      <c r="E193" s="399" t="str">
        <f t="shared" ref="E193:E197" si="43">IF(D193=0,"",D193*100/$C$85)</f>
        <v/>
      </c>
      <c r="F193" s="400"/>
      <c r="G193" s="399" t="str">
        <f t="shared" ref="G193:G197" si="44">IF(F193=0,"",F193*100/$D$85)</f>
        <v/>
      </c>
      <c r="H193" s="400"/>
      <c r="I193" s="399" t="str">
        <f t="shared" ref="I193:I197" si="45">IF(H193=0,"",H193*100/$E$85)</f>
        <v/>
      </c>
      <c r="J193" s="400"/>
      <c r="K193" s="399" t="str">
        <f t="shared" ref="K193:K197" si="46">IF(J193=0,"",J193*100/$F$85)</f>
        <v/>
      </c>
      <c r="L193" s="400"/>
      <c r="M193" s="399" t="str">
        <f t="shared" si="38"/>
        <v/>
      </c>
      <c r="N193" s="401"/>
      <c r="O193" s="399" t="str">
        <f t="shared" si="39"/>
        <v/>
      </c>
      <c r="P193" s="400"/>
      <c r="Q193" s="399" t="str">
        <f t="shared" si="40"/>
        <v/>
      </c>
      <c r="R193" s="400"/>
      <c r="S193" s="402" t="str">
        <f t="shared" si="41"/>
        <v/>
      </c>
    </row>
    <row r="194" spans="1:20" ht="20.25" customHeight="1">
      <c r="A194" s="17" t="s">
        <v>294</v>
      </c>
      <c r="B194" s="398"/>
      <c r="C194" s="399" t="str">
        <f t="shared" si="42"/>
        <v/>
      </c>
      <c r="D194" s="400"/>
      <c r="E194" s="399" t="str">
        <f t="shared" si="43"/>
        <v/>
      </c>
      <c r="F194" s="400"/>
      <c r="G194" s="399" t="str">
        <f t="shared" si="44"/>
        <v/>
      </c>
      <c r="H194" s="400"/>
      <c r="I194" s="399" t="str">
        <f t="shared" si="45"/>
        <v/>
      </c>
      <c r="J194" s="400"/>
      <c r="K194" s="399" t="str">
        <f t="shared" si="46"/>
        <v/>
      </c>
      <c r="L194" s="400"/>
      <c r="M194" s="399" t="str">
        <f t="shared" si="38"/>
        <v/>
      </c>
      <c r="N194" s="401"/>
      <c r="O194" s="399" t="str">
        <f t="shared" si="39"/>
        <v/>
      </c>
      <c r="P194" s="400"/>
      <c r="Q194" s="399" t="str">
        <f t="shared" si="40"/>
        <v/>
      </c>
      <c r="R194" s="400"/>
      <c r="S194" s="402" t="str">
        <f>IF(R194=0,"",R194*100/$J$85)</f>
        <v/>
      </c>
    </row>
    <row r="195" spans="1:20" ht="18.75" customHeight="1">
      <c r="A195" s="370" t="s">
        <v>295</v>
      </c>
      <c r="B195" s="398"/>
      <c r="C195" s="399" t="str">
        <f>IF(B195=0,"",B195*100/$B$85)</f>
        <v/>
      </c>
      <c r="D195" s="400"/>
      <c r="E195" s="399" t="str">
        <f>IF(D195=0,"",D195*100/$C$85)</f>
        <v/>
      </c>
      <c r="F195" s="400"/>
      <c r="G195" s="399" t="str">
        <f>IF(F195=0,"",F195*100/$D$85)</f>
        <v/>
      </c>
      <c r="H195" s="400"/>
      <c r="I195" s="399" t="str">
        <f t="shared" si="45"/>
        <v/>
      </c>
      <c r="J195" s="400"/>
      <c r="K195" s="399" t="str">
        <f t="shared" si="46"/>
        <v/>
      </c>
      <c r="L195" s="400"/>
      <c r="M195" s="399" t="str">
        <f t="shared" si="38"/>
        <v/>
      </c>
      <c r="N195" s="401"/>
      <c r="O195" s="399" t="str">
        <f t="shared" si="39"/>
        <v/>
      </c>
      <c r="P195" s="400"/>
      <c r="Q195" s="399" t="str">
        <f t="shared" si="40"/>
        <v/>
      </c>
      <c r="R195" s="400"/>
      <c r="S195" s="402" t="str">
        <f t="shared" si="41"/>
        <v/>
      </c>
    </row>
    <row r="196" spans="1:20" ht="15" customHeight="1">
      <c r="A196" s="17" t="s">
        <v>86</v>
      </c>
      <c r="B196" s="403">
        <f>SUM(B192:B195)</f>
        <v>0</v>
      </c>
      <c r="C196" s="399" t="str">
        <f>IF(B196=0,"",B196*100/$B$85)</f>
        <v/>
      </c>
      <c r="D196" s="404">
        <f>SUM(D192:D195)</f>
        <v>0</v>
      </c>
      <c r="E196" s="399" t="str">
        <f>IF(D196=0,"",D196*100/$C$85)</f>
        <v/>
      </c>
      <c r="F196" s="404">
        <f>SUM(F192:F195)</f>
        <v>0</v>
      </c>
      <c r="G196" s="399" t="str">
        <f>IF(F196=0,"",F196*100/$D$85)</f>
        <v/>
      </c>
      <c r="H196" s="404">
        <f>SUM(H192:H195)</f>
        <v>0</v>
      </c>
      <c r="I196" s="399" t="str">
        <f>IF(H196=0,"",H196*100/$E$85)</f>
        <v/>
      </c>
      <c r="J196" s="404">
        <f>SUM(J192:J195)</f>
        <v>0</v>
      </c>
      <c r="K196" s="399" t="str">
        <f>IF(J196=0,"",J196*100/$F$85)</f>
        <v/>
      </c>
      <c r="L196" s="404">
        <f>SUM(L192:L195)</f>
        <v>0</v>
      </c>
      <c r="M196" s="399" t="str">
        <f t="shared" si="38"/>
        <v/>
      </c>
      <c r="N196" s="404">
        <f>SUM(N192:N195)</f>
        <v>0</v>
      </c>
      <c r="O196" s="399" t="str">
        <f t="shared" si="39"/>
        <v/>
      </c>
      <c r="P196" s="404">
        <f>SUM(P192:P195)</f>
        <v>0</v>
      </c>
      <c r="Q196" s="399" t="str">
        <f>IF(P196=0,"",P196*100/$I$85)</f>
        <v/>
      </c>
      <c r="R196" s="404">
        <f>SUM(R192:R195)</f>
        <v>0</v>
      </c>
      <c r="S196" s="402" t="str">
        <f>IF(R196=0,"",R196*100/$J$85)</f>
        <v/>
      </c>
    </row>
    <row r="197" spans="1:20" ht="15" customHeight="1">
      <c r="A197" s="205" t="s">
        <v>296</v>
      </c>
      <c r="B197" s="406"/>
      <c r="C197" s="399" t="str">
        <f t="shared" si="42"/>
        <v/>
      </c>
      <c r="D197" s="406"/>
      <c r="E197" s="399" t="str">
        <f t="shared" si="43"/>
        <v/>
      </c>
      <c r="F197" s="406"/>
      <c r="G197" s="399" t="str">
        <f t="shared" si="44"/>
        <v/>
      </c>
      <c r="H197" s="406"/>
      <c r="I197" s="399" t="str">
        <f t="shared" si="45"/>
        <v/>
      </c>
      <c r="J197" s="406"/>
      <c r="K197" s="399" t="str">
        <f t="shared" si="46"/>
        <v/>
      </c>
      <c r="L197" s="406"/>
      <c r="M197" s="399" t="str">
        <f t="shared" si="38"/>
        <v/>
      </c>
      <c r="N197" s="401"/>
      <c r="O197" s="399" t="str">
        <f t="shared" si="39"/>
        <v/>
      </c>
      <c r="P197" s="406"/>
      <c r="Q197" s="399" t="str">
        <f t="shared" si="40"/>
        <v/>
      </c>
      <c r="R197" s="406"/>
      <c r="S197" s="402" t="str">
        <f t="shared" si="41"/>
        <v/>
      </c>
    </row>
    <row r="198" spans="1:20" ht="26.25" customHeight="1">
      <c r="A198" s="209" t="s">
        <v>326</v>
      </c>
      <c r="B198" s="406"/>
      <c r="C198" s="399" t="str">
        <f>IFERROR(B198*100/B$85,"")</f>
        <v/>
      </c>
      <c r="D198" s="406"/>
      <c r="E198" s="399" t="str">
        <f>IFERROR(D198*100/C$85,"")</f>
        <v/>
      </c>
      <c r="F198" s="406"/>
      <c r="G198" s="399" t="str">
        <f>IFERROR(F198*100/D$85,"")</f>
        <v/>
      </c>
      <c r="H198" s="406"/>
      <c r="I198" s="399" t="str">
        <f>IFERROR(H198*100/E85,"")</f>
        <v/>
      </c>
      <c r="J198" s="406"/>
      <c r="K198" s="399" t="str">
        <f>IFERROR(J198*100/F85,"")</f>
        <v/>
      </c>
      <c r="L198" s="406"/>
      <c r="M198" s="399" t="str">
        <f>IFERROR(L198*100/G85,"")</f>
        <v/>
      </c>
      <c r="N198" s="401"/>
      <c r="O198" s="399" t="str">
        <f>IFERROR(N198*100/H85,"")</f>
        <v/>
      </c>
      <c r="P198" s="406"/>
      <c r="Q198" s="399" t="str">
        <f>IFERROR(P198*100/I85,"")</f>
        <v/>
      </c>
      <c r="R198" s="406"/>
      <c r="S198" s="402" t="str">
        <f>IFERROR(R198*100/J85,"")</f>
        <v/>
      </c>
    </row>
    <row r="199" spans="1:20" ht="33" customHeight="1">
      <c r="A199" s="373" t="s">
        <v>88</v>
      </c>
      <c r="B199" s="406"/>
      <c r="C199" s="399" t="str">
        <f>IFERROR(B199*100/B198,"")</f>
        <v/>
      </c>
      <c r="D199" s="406"/>
      <c r="E199" s="399" t="str">
        <f>IFERROR(D199*100/D198,"")</f>
        <v/>
      </c>
      <c r="F199" s="406"/>
      <c r="G199" s="399" t="str">
        <f>IFERROR(F199*100/F198,"")</f>
        <v/>
      </c>
      <c r="H199" s="406"/>
      <c r="I199" s="399" t="str">
        <f>IFERROR(H199*100/H198,"")</f>
        <v/>
      </c>
      <c r="J199" s="406"/>
      <c r="K199" s="399" t="str">
        <f>IFERROR(J199*100/J198,"")</f>
        <v/>
      </c>
      <c r="L199" s="406"/>
      <c r="M199" s="399" t="str">
        <f>IFERROR(L199*100/L198,"")</f>
        <v/>
      </c>
      <c r="N199" s="401"/>
      <c r="O199" s="399" t="str">
        <f>IFERROR(N199*100/N198,"")</f>
        <v/>
      </c>
      <c r="P199" s="406"/>
      <c r="Q199" s="399" t="str">
        <f>IFERROR(P199*100/P198,"")</f>
        <v/>
      </c>
      <c r="R199" s="406"/>
      <c r="S199" s="402" t="str">
        <f>IFERROR(R199*100/R198,"")</f>
        <v/>
      </c>
    </row>
    <row r="200" spans="1:20" ht="27.75" customHeight="1">
      <c r="A200" s="209" t="s">
        <v>327</v>
      </c>
      <c r="B200" s="406"/>
      <c r="C200" s="399" t="str">
        <f>IFERROR(B200*100/B85,"")</f>
        <v/>
      </c>
      <c r="D200" s="406"/>
      <c r="E200" s="399" t="str">
        <f>IFERROR(D200*100/C85,"")</f>
        <v/>
      </c>
      <c r="F200" s="406"/>
      <c r="G200" s="399" t="str">
        <f>IFERROR(F200*100/D85,"")</f>
        <v/>
      </c>
      <c r="H200" s="406"/>
      <c r="I200" s="399" t="str">
        <f>IFERROR(H200*100/E85,"")</f>
        <v/>
      </c>
      <c r="J200" s="406"/>
      <c r="K200" s="399" t="str">
        <f>IFERROR(J200*100/F85,"")</f>
        <v/>
      </c>
      <c r="L200" s="406"/>
      <c r="M200" s="399" t="str">
        <f>IFERROR(L200*100/G85,"")</f>
        <v/>
      </c>
      <c r="N200" s="401"/>
      <c r="O200" s="399" t="str">
        <f>IFERROR(N200*100/H85,"")</f>
        <v/>
      </c>
      <c r="P200" s="406"/>
      <c r="Q200" s="399" t="str">
        <f>IFERROR(P200*100/I85,"")</f>
        <v/>
      </c>
      <c r="R200" s="406"/>
      <c r="S200" s="402" t="str">
        <f>IFERROR(R200*100/J85,"")</f>
        <v/>
      </c>
    </row>
    <row r="201" spans="1:20" ht="34.5" customHeight="1">
      <c r="A201" s="373" t="s">
        <v>89</v>
      </c>
      <c r="B201" s="406"/>
      <c r="C201" s="399" t="str">
        <f>IFERROR(B201*100/B200,"")</f>
        <v/>
      </c>
      <c r="D201" s="406"/>
      <c r="E201" s="399" t="str">
        <f>IFERROR(D201*100/D200,"")</f>
        <v/>
      </c>
      <c r="F201" s="406"/>
      <c r="G201" s="399" t="str">
        <f>IFERROR(F201*100/F200,"")</f>
        <v/>
      </c>
      <c r="H201" s="406"/>
      <c r="I201" s="399" t="str">
        <f>IFERROR(H201*100/H200,"")</f>
        <v/>
      </c>
      <c r="J201" s="406"/>
      <c r="K201" s="399" t="str">
        <f>IFERROR(J201*100/J200,"")</f>
        <v/>
      </c>
      <c r="L201" s="406"/>
      <c r="M201" s="399" t="str">
        <f>IFERROR(L201*100/L200,"")</f>
        <v/>
      </c>
      <c r="N201" s="401"/>
      <c r="O201" s="399" t="str">
        <f>IFERROR(N201*100/N200,"")</f>
        <v/>
      </c>
      <c r="P201" s="406"/>
      <c r="Q201" s="399" t="str">
        <f>IFERROR(P201*100/P200,"")</f>
        <v/>
      </c>
      <c r="R201" s="406"/>
      <c r="S201" s="402" t="str">
        <f>IFERROR(R201*100/R200,"")</f>
        <v/>
      </c>
    </row>
    <row r="202" spans="1:20" ht="19.5" customHeight="1">
      <c r="A202" s="31" t="s">
        <v>90</v>
      </c>
      <c r="B202" s="406"/>
      <c r="C202" s="409" t="str">
        <f>IFERROR(B202*100/(B$85),"")</f>
        <v/>
      </c>
      <c r="D202" s="406"/>
      <c r="E202" s="409" t="str">
        <f>IFERROR(D202*100/(C$85),"")</f>
        <v/>
      </c>
      <c r="F202" s="406"/>
      <c r="G202" s="409" t="str">
        <f>IFERROR(F202*100/(D$85),"")</f>
        <v/>
      </c>
      <c r="H202" s="406"/>
      <c r="I202" s="409" t="str">
        <f>IFERROR(H202*100/(E$85),"")</f>
        <v/>
      </c>
      <c r="J202" s="406"/>
      <c r="K202" s="409" t="str">
        <f>IFERROR(J202*100/(F$85),"")</f>
        <v/>
      </c>
      <c r="L202" s="406"/>
      <c r="M202" s="409" t="str">
        <f>IFERROR(L202*100/(G$85),"")</f>
        <v/>
      </c>
      <c r="N202" s="401"/>
      <c r="O202" s="409" t="str">
        <f>IFERROR(N202*100/(H$85),"")</f>
        <v/>
      </c>
      <c r="P202" s="406"/>
      <c r="Q202" s="409" t="str">
        <f>IFERROR(P202*100/(I$85),"")</f>
        <v/>
      </c>
      <c r="R202" s="406"/>
      <c r="S202" s="410" t="str">
        <f>IFERROR(R202*100/(J$85),"")</f>
        <v/>
      </c>
    </row>
    <row r="203" spans="1:20" ht="43.5" customHeight="1">
      <c r="A203" s="373" t="s">
        <v>91</v>
      </c>
      <c r="B203" s="406"/>
      <c r="C203" s="399" t="str">
        <f>IFERROR(B203*100/B202,"")</f>
        <v/>
      </c>
      <c r="D203" s="406"/>
      <c r="E203" s="399" t="str">
        <f>IFERROR(D203*100/D202,"")</f>
        <v/>
      </c>
      <c r="F203" s="406"/>
      <c r="G203" s="399" t="str">
        <f>IFERROR(F203*100/F202,"")</f>
        <v/>
      </c>
      <c r="H203" s="406"/>
      <c r="I203" s="399" t="str">
        <f>IFERROR(H203*100/H202,"")</f>
        <v/>
      </c>
      <c r="J203" s="406"/>
      <c r="K203" s="399" t="str">
        <f>IFERROR(J203*100/J202,"")</f>
        <v/>
      </c>
      <c r="L203" s="406"/>
      <c r="M203" s="399" t="str">
        <f>IFERROR(L203*100/L202,"")</f>
        <v/>
      </c>
      <c r="N203" s="401"/>
      <c r="O203" s="399" t="str">
        <f>IFERROR(N203*100/N202,"")</f>
        <v/>
      </c>
      <c r="P203" s="406"/>
      <c r="Q203" s="399" t="str">
        <f>IFERROR(P203*100/P202,"")</f>
        <v/>
      </c>
      <c r="R203" s="406"/>
      <c r="S203" s="402" t="str">
        <f>IFERROR(R203*100/R202,"")</f>
        <v/>
      </c>
    </row>
    <row r="204" spans="1:20" ht="15.75" customHeight="1">
      <c r="A204" s="205" t="s">
        <v>297</v>
      </c>
      <c r="B204" s="411"/>
      <c r="C204" s="412"/>
      <c r="D204" s="412"/>
      <c r="E204" s="412"/>
      <c r="F204" s="412"/>
      <c r="G204" s="412"/>
      <c r="H204" s="412"/>
      <c r="I204" s="412"/>
      <c r="J204" s="412"/>
      <c r="K204" s="412"/>
      <c r="L204" s="412"/>
      <c r="M204" s="412"/>
      <c r="N204" s="412"/>
      <c r="O204" s="412"/>
      <c r="P204" s="412"/>
      <c r="Q204" s="412"/>
      <c r="R204" s="412"/>
      <c r="S204" s="413"/>
    </row>
    <row r="205" spans="1:20" ht="33.75" customHeight="1">
      <c r="A205" s="234" t="s">
        <v>298</v>
      </c>
      <c r="B205" s="1280"/>
      <c r="C205" s="1280"/>
      <c r="D205" s="1281"/>
      <c r="E205" s="1281"/>
      <c r="F205" s="1281"/>
      <c r="G205" s="1281"/>
      <c r="H205" s="1281"/>
      <c r="I205" s="1281"/>
      <c r="J205" s="1213"/>
      <c r="K205" s="1214"/>
      <c r="L205" s="1213"/>
      <c r="M205" s="1214"/>
      <c r="N205" s="1213"/>
      <c r="O205" s="1214"/>
      <c r="P205" s="1213"/>
      <c r="Q205" s="1214"/>
      <c r="R205" s="1213"/>
      <c r="S205" s="1282"/>
    </row>
    <row r="206" spans="1:20" ht="16.5">
      <c r="A206" s="415" t="s">
        <v>17</v>
      </c>
      <c r="B206" s="416"/>
      <c r="C206" s="416"/>
      <c r="D206" s="416"/>
      <c r="E206" s="416"/>
      <c r="F206" s="416"/>
      <c r="G206" s="416"/>
      <c r="H206" s="416"/>
      <c r="I206" s="416"/>
      <c r="J206" s="416"/>
      <c r="K206" s="416"/>
      <c r="L206" s="416"/>
      <c r="M206" s="416"/>
      <c r="N206" s="416"/>
      <c r="O206" s="416"/>
      <c r="P206" s="416"/>
      <c r="Q206" s="416"/>
      <c r="R206" s="416"/>
      <c r="S206" s="416"/>
    </row>
    <row r="207" spans="1:20" ht="30" customHeight="1">
      <c r="A207" s="1287" t="s">
        <v>299</v>
      </c>
      <c r="B207" s="1287"/>
      <c r="C207" s="1287"/>
      <c r="D207" s="1287"/>
      <c r="E207" s="1287"/>
      <c r="F207" s="1287"/>
      <c r="G207" s="1287"/>
      <c r="H207" s="1287"/>
      <c r="I207" s="1287"/>
      <c r="J207" s="1287"/>
      <c r="K207" s="1287"/>
      <c r="L207" s="1287"/>
      <c r="M207" s="1287"/>
      <c r="N207" s="1287"/>
      <c r="O207" s="1287"/>
      <c r="P207" s="1287"/>
      <c r="Q207" s="1287"/>
      <c r="R207" s="1287"/>
      <c r="S207" s="1287"/>
      <c r="T207" s="235"/>
    </row>
    <row r="208" spans="1:20" ht="16.5">
      <c r="A208" s="1288" t="s">
        <v>300</v>
      </c>
      <c r="B208" s="1288"/>
      <c r="C208" s="1288"/>
      <c r="D208" s="1288"/>
      <c r="E208" s="1288"/>
      <c r="F208" s="1288"/>
      <c r="G208" s="1288"/>
      <c r="H208" s="1288"/>
      <c r="I208" s="1288"/>
      <c r="J208" s="1288"/>
      <c r="K208" s="1288"/>
      <c r="L208" s="1288"/>
      <c r="M208" s="1288"/>
      <c r="N208" s="1288"/>
      <c r="O208" s="1288"/>
      <c r="P208" s="1288"/>
      <c r="Q208" s="1288"/>
      <c r="R208" s="1288"/>
      <c r="S208" s="1288"/>
    </row>
    <row r="209" spans="1:19">
      <c r="A209" s="146"/>
      <c r="B209" s="146"/>
      <c r="C209" s="146"/>
      <c r="D209" s="146"/>
      <c r="E209" s="146"/>
      <c r="F209" s="146"/>
      <c r="G209" s="146"/>
      <c r="H209" s="146"/>
      <c r="I209" s="146"/>
      <c r="J209" s="146"/>
      <c r="K209" s="146"/>
      <c r="L209" s="146"/>
      <c r="M209" s="146"/>
      <c r="N209" s="146"/>
      <c r="O209" s="146"/>
      <c r="P209" s="146"/>
      <c r="Q209" s="146"/>
      <c r="R209" s="146"/>
      <c r="S209" s="146"/>
    </row>
    <row r="210" spans="1:19">
      <c r="A210" s="1224" t="s">
        <v>291</v>
      </c>
      <c r="B210" s="1225"/>
      <c r="C210" s="1225"/>
      <c r="D210" s="1225"/>
      <c r="E210" s="1226"/>
    </row>
    <row r="211" spans="1:19">
      <c r="A211" s="740" t="s">
        <v>211</v>
      </c>
      <c r="B211" s="905">
        <v>2014</v>
      </c>
      <c r="C211" s="906"/>
      <c r="D211" s="905">
        <v>2015</v>
      </c>
      <c r="E211" s="906"/>
    </row>
    <row r="212" spans="1:19">
      <c r="A212" s="740"/>
      <c r="B212" s="910"/>
      <c r="C212" s="911"/>
      <c r="D212" s="910"/>
      <c r="E212" s="911"/>
    </row>
    <row r="213" spans="1:19">
      <c r="A213" s="740"/>
      <c r="B213" s="222" t="s">
        <v>72</v>
      </c>
      <c r="C213" s="259" t="s">
        <v>60</v>
      </c>
      <c r="D213" s="222" t="s">
        <v>72</v>
      </c>
      <c r="E213" s="259" t="s">
        <v>60</v>
      </c>
    </row>
    <row r="214" spans="1:19" ht="15.75" customHeight="1">
      <c r="A214" s="1" t="s">
        <v>292</v>
      </c>
      <c r="B214" s="224"/>
      <c r="C214" s="223" t="str">
        <f t="shared" ref="C214:C219" si="47">IF(B214=0,"",B214*100/$K$85)</f>
        <v/>
      </c>
      <c r="D214" s="224"/>
      <c r="E214" s="225" t="str">
        <f t="shared" ref="E214:E219" si="48">IF(D214=0,"",D214*100/$L$85)</f>
        <v/>
      </c>
    </row>
    <row r="215" spans="1:19" ht="15.75" customHeight="1">
      <c r="A215" s="17" t="s">
        <v>293</v>
      </c>
      <c r="B215" s="227"/>
      <c r="C215" s="226" t="str">
        <f t="shared" si="47"/>
        <v/>
      </c>
      <c r="D215" s="227"/>
      <c r="E215" s="228" t="str">
        <f t="shared" si="48"/>
        <v/>
      </c>
    </row>
    <row r="216" spans="1:19" ht="15.75" customHeight="1">
      <c r="A216" s="17" t="s">
        <v>294</v>
      </c>
      <c r="B216" s="227"/>
      <c r="C216" s="226" t="str">
        <f t="shared" si="47"/>
        <v/>
      </c>
      <c r="D216" s="227"/>
      <c r="E216" s="228" t="str">
        <f t="shared" si="48"/>
        <v/>
      </c>
    </row>
    <row r="217" spans="1:19" ht="15.75" customHeight="1">
      <c r="A217" s="17" t="s">
        <v>295</v>
      </c>
      <c r="B217" s="227"/>
      <c r="C217" s="226" t="str">
        <f t="shared" si="47"/>
        <v/>
      </c>
      <c r="D217" s="227"/>
      <c r="E217" s="228" t="str">
        <f t="shared" si="48"/>
        <v/>
      </c>
    </row>
    <row r="218" spans="1:19" ht="15.75" customHeight="1">
      <c r="A218" s="17" t="s">
        <v>86</v>
      </c>
      <c r="B218" s="273">
        <f>SUM(B214:B217)</f>
        <v>0</v>
      </c>
      <c r="C218" s="226" t="str">
        <f t="shared" si="47"/>
        <v/>
      </c>
      <c r="D218" s="273">
        <f>SUM(D214:D217)</f>
        <v>0</v>
      </c>
      <c r="E218" s="228" t="str">
        <f t="shared" si="48"/>
        <v/>
      </c>
    </row>
    <row r="219" spans="1:19" ht="15.75" customHeight="1">
      <c r="A219" s="205" t="s">
        <v>296</v>
      </c>
      <c r="B219" s="229"/>
      <c r="C219" s="226" t="str">
        <f t="shared" si="47"/>
        <v/>
      </c>
      <c r="D219" s="229"/>
      <c r="E219" s="228" t="str">
        <f t="shared" si="48"/>
        <v/>
      </c>
    </row>
    <row r="220" spans="1:19" ht="24" customHeight="1">
      <c r="A220" s="355" t="s">
        <v>326</v>
      </c>
      <c r="B220" s="229"/>
      <c r="C220" s="226" t="str">
        <f>IFERROR(B220*100/K85,"")</f>
        <v/>
      </c>
      <c r="D220" s="229"/>
      <c r="E220" s="228" t="str">
        <f>IFERROR(D220*100/L85,"")</f>
        <v/>
      </c>
    </row>
    <row r="221" spans="1:19" ht="30.75" customHeight="1">
      <c r="A221" s="354" t="s">
        <v>88</v>
      </c>
      <c r="B221" s="229"/>
      <c r="C221" s="226" t="str">
        <f>IFERROR(B221*100/B220,"")</f>
        <v/>
      </c>
      <c r="D221" s="229"/>
      <c r="E221" s="228" t="str">
        <f>IFERROR(D221*100/D220,"")</f>
        <v/>
      </c>
    </row>
    <row r="222" spans="1:19" ht="30.75" customHeight="1">
      <c r="A222" s="354" t="s">
        <v>327</v>
      </c>
      <c r="B222" s="229"/>
      <c r="C222" s="226" t="str">
        <f>IFERROR(B222*100/K85,"")</f>
        <v/>
      </c>
      <c r="D222" s="229"/>
      <c r="E222" s="228" t="str">
        <f>IFERROR(D222*100/L85,"")</f>
        <v/>
      </c>
    </row>
    <row r="223" spans="1:19" ht="28.5" customHeight="1">
      <c r="A223" s="373" t="s">
        <v>89</v>
      </c>
      <c r="B223" s="229"/>
      <c r="C223" s="226" t="str">
        <f>IFERROR(B223*100/B222,"")</f>
        <v/>
      </c>
      <c r="D223" s="229"/>
      <c r="E223" s="228" t="str">
        <f>IFERROR(D223*100/D222,"")</f>
        <v/>
      </c>
    </row>
    <row r="224" spans="1:19" ht="15.75" customHeight="1">
      <c r="A224" s="373" t="s">
        <v>90</v>
      </c>
      <c r="B224" s="229"/>
      <c r="C224" s="230" t="str">
        <f>IFERROR(B224*100/(K$85-B224),"")</f>
        <v/>
      </c>
      <c r="D224" s="229"/>
      <c r="E224" s="231" t="str">
        <f>IFERROR(D224*100/(L$85-D224),"")</f>
        <v/>
      </c>
    </row>
    <row r="225" spans="1:23" ht="43.5" customHeight="1">
      <c r="A225" s="373" t="s">
        <v>91</v>
      </c>
      <c r="B225" s="229"/>
      <c r="C225" s="226" t="str">
        <f>IFERROR(B225*100/B224,"")</f>
        <v/>
      </c>
      <c r="D225" s="229"/>
      <c r="E225" s="228" t="str">
        <f>IFERROR(D225*100/D224,"")</f>
        <v/>
      </c>
    </row>
    <row r="226" spans="1:23" ht="16.5" customHeight="1">
      <c r="A226" s="205" t="s">
        <v>297</v>
      </c>
      <c r="B226" s="232"/>
      <c r="C226" s="232"/>
      <c r="D226" s="232"/>
      <c r="E226" s="233"/>
    </row>
    <row r="227" spans="1:23" ht="31.5" customHeight="1">
      <c r="A227" s="234" t="s">
        <v>298</v>
      </c>
      <c r="B227" s="262"/>
      <c r="C227" s="262"/>
      <c r="D227" s="262"/>
      <c r="E227" s="270"/>
    </row>
    <row r="228" spans="1:23">
      <c r="A228" s="51" t="s">
        <v>17</v>
      </c>
    </row>
    <row r="229" spans="1:23">
      <c r="A229" s="1289" t="s">
        <v>299</v>
      </c>
      <c r="B229" s="1289"/>
      <c r="C229" s="1289"/>
      <c r="D229" s="1289"/>
      <c r="E229" s="1289"/>
      <c r="F229" s="1289"/>
      <c r="G229" s="1289"/>
      <c r="H229" s="1289"/>
      <c r="I229" s="1289"/>
      <c r="J229" s="1289"/>
      <c r="K229" s="1289"/>
      <c r="L229" s="1289"/>
      <c r="M229" s="1289"/>
      <c r="N229" s="1289"/>
      <c r="O229" s="1289"/>
      <c r="P229" s="1289"/>
      <c r="Q229" s="1289"/>
      <c r="R229" s="1289"/>
      <c r="S229" s="1289"/>
      <c r="T229" s="235"/>
    </row>
    <row r="230" spans="1:23">
      <c r="A230" s="1289" t="s">
        <v>300</v>
      </c>
      <c r="B230" s="1289"/>
      <c r="C230" s="1289"/>
      <c r="D230" s="1289"/>
      <c r="E230" s="1289"/>
      <c r="F230" s="1289"/>
      <c r="G230" s="1289"/>
      <c r="H230" s="1289"/>
      <c r="I230" s="1289"/>
      <c r="J230" s="1289"/>
      <c r="K230" s="1289"/>
      <c r="L230" s="1289"/>
      <c r="M230" s="1289"/>
      <c r="N230" s="1289"/>
      <c r="O230" s="1289"/>
      <c r="P230" s="1289"/>
      <c r="Q230" s="1289"/>
      <c r="R230" s="1289"/>
      <c r="S230" s="1289"/>
    </row>
    <row r="231" spans="1:23" ht="9.75" customHeight="1">
      <c r="A231" s="670"/>
      <c r="B231" s="670"/>
      <c r="C231" s="670"/>
      <c r="D231" s="670"/>
      <c r="E231" s="670"/>
      <c r="F231" s="670"/>
      <c r="G231" s="670"/>
      <c r="H231" s="670"/>
      <c r="I231" s="670"/>
      <c r="J231" s="670"/>
      <c r="K231" s="670"/>
      <c r="L231" s="670"/>
      <c r="M231" s="670"/>
      <c r="N231" s="670"/>
      <c r="O231" s="670"/>
      <c r="P231" s="670"/>
      <c r="Q231" s="670"/>
      <c r="R231" s="670"/>
      <c r="S231" s="670"/>
    </row>
    <row r="232" spans="1:23">
      <c r="A232" s="329"/>
      <c r="B232" s="329"/>
      <c r="C232" s="329"/>
      <c r="D232" s="329"/>
      <c r="E232" s="329"/>
      <c r="F232" s="329"/>
      <c r="G232" s="329"/>
      <c r="H232" s="329"/>
      <c r="I232" s="329"/>
      <c r="J232" s="329"/>
      <c r="K232" s="329"/>
      <c r="L232" s="329"/>
      <c r="M232" s="329"/>
      <c r="N232" s="329"/>
      <c r="O232" s="329"/>
      <c r="P232" s="329"/>
      <c r="Q232" s="329"/>
      <c r="R232" s="329"/>
      <c r="S232" s="329"/>
    </row>
    <row r="233" spans="1:23">
      <c r="A233" s="1224" t="s">
        <v>99</v>
      </c>
      <c r="B233" s="1225"/>
      <c r="C233" s="1225"/>
      <c r="D233" s="1225"/>
      <c r="E233" s="1225"/>
      <c r="F233" s="1225"/>
      <c r="G233" s="1225"/>
      <c r="H233" s="1225"/>
      <c r="I233" s="1225"/>
      <c r="J233" s="1225"/>
      <c r="K233" s="1225"/>
      <c r="L233" s="1225"/>
      <c r="M233" s="1225"/>
      <c r="N233" s="1225"/>
      <c r="O233" s="1225"/>
      <c r="P233" s="1225"/>
      <c r="Q233" s="1225"/>
      <c r="R233" s="1225"/>
      <c r="S233" s="1226"/>
    </row>
    <row r="234" spans="1:23">
      <c r="A234" s="1227" t="s">
        <v>211</v>
      </c>
      <c r="B234" s="905">
        <v>2006</v>
      </c>
      <c r="C234" s="1229"/>
      <c r="D234" s="906"/>
      <c r="E234" s="905">
        <v>2007</v>
      </c>
      <c r="F234" s="1229"/>
      <c r="G234" s="906"/>
      <c r="H234" s="905">
        <v>2008</v>
      </c>
      <c r="I234" s="1229"/>
      <c r="J234" s="906"/>
      <c r="K234" s="905">
        <v>2009</v>
      </c>
      <c r="L234" s="1229"/>
      <c r="M234" s="906"/>
      <c r="N234" s="905">
        <v>2010</v>
      </c>
      <c r="O234" s="1229"/>
      <c r="P234" s="906"/>
      <c r="Q234" s="905">
        <v>2011</v>
      </c>
      <c r="R234" s="1229"/>
      <c r="S234" s="906"/>
    </row>
    <row r="235" spans="1:23">
      <c r="A235" s="1228"/>
      <c r="B235" s="910"/>
      <c r="C235" s="1230"/>
      <c r="D235" s="911"/>
      <c r="E235" s="910"/>
      <c r="F235" s="1230"/>
      <c r="G235" s="911"/>
      <c r="H235" s="910"/>
      <c r="I235" s="1230"/>
      <c r="J235" s="911"/>
      <c r="K235" s="910"/>
      <c r="L235" s="1230"/>
      <c r="M235" s="911"/>
      <c r="N235" s="910"/>
      <c r="O235" s="1230"/>
      <c r="P235" s="911"/>
      <c r="Q235" s="910"/>
      <c r="R235" s="1230"/>
      <c r="S235" s="911"/>
    </row>
    <row r="236" spans="1:23">
      <c r="A236" s="1228"/>
      <c r="B236" s="106" t="s">
        <v>118</v>
      </c>
      <c r="C236" s="919" t="s">
        <v>119</v>
      </c>
      <c r="D236" s="919"/>
      <c r="E236" s="106" t="s">
        <v>118</v>
      </c>
      <c r="F236" s="919" t="s">
        <v>119</v>
      </c>
      <c r="G236" s="919"/>
      <c r="H236" s="106" t="s">
        <v>118</v>
      </c>
      <c r="I236" s="919" t="s">
        <v>119</v>
      </c>
      <c r="J236" s="919"/>
      <c r="K236" s="106" t="s">
        <v>118</v>
      </c>
      <c r="L236" s="919" t="s">
        <v>119</v>
      </c>
      <c r="M236" s="919"/>
      <c r="N236" s="106" t="s">
        <v>118</v>
      </c>
      <c r="O236" s="919" t="s">
        <v>119</v>
      </c>
      <c r="P236" s="919"/>
      <c r="Q236" s="259" t="s">
        <v>320</v>
      </c>
      <c r="R236" s="919" t="s">
        <v>321</v>
      </c>
      <c r="S236" s="919"/>
    </row>
    <row r="237" spans="1:23">
      <c r="A237" s="1228"/>
      <c r="B237" s="326" t="s">
        <v>72</v>
      </c>
      <c r="C237" s="326" t="s">
        <v>72</v>
      </c>
      <c r="D237" s="327" t="s">
        <v>60</v>
      </c>
      <c r="E237" s="326" t="s">
        <v>72</v>
      </c>
      <c r="F237" s="326" t="s">
        <v>72</v>
      </c>
      <c r="G237" s="327" t="s">
        <v>60</v>
      </c>
      <c r="H237" s="326" t="s">
        <v>72</v>
      </c>
      <c r="I237" s="326" t="s">
        <v>72</v>
      </c>
      <c r="J237" s="327" t="s">
        <v>60</v>
      </c>
      <c r="K237" s="326" t="s">
        <v>72</v>
      </c>
      <c r="L237" s="326" t="s">
        <v>72</v>
      </c>
      <c r="M237" s="327" t="s">
        <v>60</v>
      </c>
      <c r="N237" s="326" t="s">
        <v>72</v>
      </c>
      <c r="O237" s="326" t="s">
        <v>72</v>
      </c>
      <c r="P237" s="327" t="s">
        <v>60</v>
      </c>
      <c r="Q237" s="326" t="s">
        <v>72</v>
      </c>
      <c r="R237" s="326" t="s">
        <v>72</v>
      </c>
      <c r="S237" s="327" t="s">
        <v>60</v>
      </c>
    </row>
    <row r="238" spans="1:23" s="356" customFormat="1" ht="36" customHeight="1">
      <c r="A238" s="695" t="s">
        <v>378</v>
      </c>
      <c r="B238" s="687"/>
      <c r="C238" s="151"/>
      <c r="D238" s="236" t="str">
        <f t="shared" ref="D238:D248" si="49">IF(C238=0,"",C238*100/B238)</f>
        <v/>
      </c>
      <c r="E238" s="687"/>
      <c r="F238" s="237"/>
      <c r="G238" s="236" t="str">
        <f t="shared" ref="G238:G248" si="50">IF(F238=0,"",F238*100/E238)</f>
        <v/>
      </c>
      <c r="H238" s="687"/>
      <c r="I238" s="237"/>
      <c r="J238" s="236" t="str">
        <f t="shared" ref="J238:J248" si="51">IF(I238=0,"",I238*100/H238)</f>
        <v/>
      </c>
      <c r="K238" s="687"/>
      <c r="L238" s="237"/>
      <c r="M238" s="236" t="str">
        <f t="shared" ref="M238:M248" si="52">IF(L238=0,"",L238*100/K238)</f>
        <v/>
      </c>
      <c r="N238" s="687"/>
      <c r="O238" s="237"/>
      <c r="P238" s="236" t="str">
        <f t="shared" ref="P238:P248" si="53">IF(O238=0,"",O238*100/N238)</f>
        <v/>
      </c>
      <c r="Q238" s="687"/>
      <c r="R238" s="237"/>
      <c r="S238" s="239" t="str">
        <f t="shared" ref="S238:S248" si="54">IF(R238=0,"",R238*100/Q238)</f>
        <v/>
      </c>
    </row>
    <row r="239" spans="1:23" s="356" customFormat="1" ht="31.5" customHeight="1">
      <c r="A239" s="357" t="s">
        <v>379</v>
      </c>
      <c r="B239" s="687"/>
      <c r="C239" s="151"/>
      <c r="D239" s="236" t="str">
        <f t="shared" si="49"/>
        <v/>
      </c>
      <c r="E239" s="687"/>
      <c r="F239" s="237"/>
      <c r="G239" s="236" t="str">
        <f t="shared" si="50"/>
        <v/>
      </c>
      <c r="H239" s="687"/>
      <c r="I239" s="237"/>
      <c r="J239" s="236" t="str">
        <f t="shared" si="51"/>
        <v/>
      </c>
      <c r="K239" s="687"/>
      <c r="L239" s="237"/>
      <c r="M239" s="236" t="str">
        <f t="shared" si="52"/>
        <v/>
      </c>
      <c r="N239" s="687"/>
      <c r="O239" s="237"/>
      <c r="P239" s="236" t="str">
        <f t="shared" si="53"/>
        <v/>
      </c>
      <c r="Q239" s="687"/>
      <c r="R239" s="237"/>
      <c r="S239" s="239" t="str">
        <f t="shared" si="54"/>
        <v/>
      </c>
    </row>
    <row r="240" spans="1:23" s="356" customFormat="1" ht="33" customHeight="1">
      <c r="A240" s="357" t="s">
        <v>400</v>
      </c>
      <c r="B240" s="687"/>
      <c r="C240" s="151"/>
      <c r="D240" s="236" t="str">
        <f t="shared" si="49"/>
        <v/>
      </c>
      <c r="E240" s="687"/>
      <c r="F240" s="151"/>
      <c r="G240" s="236" t="str">
        <f t="shared" si="50"/>
        <v/>
      </c>
      <c r="H240" s="687"/>
      <c r="I240" s="151"/>
      <c r="J240" s="236" t="str">
        <f t="shared" si="51"/>
        <v/>
      </c>
      <c r="K240" s="687"/>
      <c r="L240" s="151"/>
      <c r="M240" s="236" t="str">
        <f t="shared" si="52"/>
        <v/>
      </c>
      <c r="N240" s="687"/>
      <c r="O240" s="151"/>
      <c r="P240" s="236" t="str">
        <f t="shared" si="53"/>
        <v/>
      </c>
      <c r="Q240" s="687"/>
      <c r="R240" s="151"/>
      <c r="S240" s="239" t="str">
        <f t="shared" si="54"/>
        <v/>
      </c>
      <c r="T240" s="97"/>
      <c r="U240" s="97"/>
      <c r="V240" s="97"/>
      <c r="W240" s="97"/>
    </row>
    <row r="241" spans="1:25" s="356" customFormat="1" ht="28.5" customHeight="1">
      <c r="A241" s="357" t="s">
        <v>401</v>
      </c>
      <c r="B241" s="687"/>
      <c r="C241" s="151"/>
      <c r="D241" s="236" t="str">
        <f t="shared" si="49"/>
        <v/>
      </c>
      <c r="E241" s="687"/>
      <c r="F241" s="151"/>
      <c r="G241" s="236" t="str">
        <f t="shared" si="50"/>
        <v/>
      </c>
      <c r="H241" s="687"/>
      <c r="I241" s="151"/>
      <c r="J241" s="236" t="str">
        <f t="shared" si="51"/>
        <v/>
      </c>
      <c r="K241" s="687"/>
      <c r="L241" s="151"/>
      <c r="M241" s="236" t="str">
        <f t="shared" si="52"/>
        <v/>
      </c>
      <c r="N241" s="687"/>
      <c r="O241" s="151"/>
      <c r="P241" s="236" t="str">
        <f t="shared" si="53"/>
        <v/>
      </c>
      <c r="Q241" s="687"/>
      <c r="R241" s="151"/>
      <c r="S241" s="239" t="str">
        <f t="shared" si="54"/>
        <v/>
      </c>
      <c r="T241" s="97"/>
      <c r="U241" s="97"/>
      <c r="V241" s="97"/>
      <c r="W241" s="97"/>
    </row>
    <row r="242" spans="1:25" ht="33" customHeight="1">
      <c r="A242" s="357" t="s">
        <v>402</v>
      </c>
      <c r="B242" s="328" t="str">
        <f>IF(C240=0,"",C240)</f>
        <v/>
      </c>
      <c r="C242" s="151"/>
      <c r="D242" s="236" t="str">
        <f t="shared" si="49"/>
        <v/>
      </c>
      <c r="E242" s="328" t="str">
        <f>IF(F240=0,"",F240)</f>
        <v/>
      </c>
      <c r="F242" s="237"/>
      <c r="G242" s="236" t="str">
        <f t="shared" si="50"/>
        <v/>
      </c>
      <c r="H242" s="328" t="str">
        <f>IF(I240=0,"",I240)</f>
        <v/>
      </c>
      <c r="I242" s="237"/>
      <c r="J242" s="236" t="str">
        <f t="shared" si="51"/>
        <v/>
      </c>
      <c r="K242" s="328" t="str">
        <f>IF(L240=0,"",L240)</f>
        <v/>
      </c>
      <c r="L242" s="237"/>
      <c r="M242" s="236" t="str">
        <f t="shared" si="52"/>
        <v/>
      </c>
      <c r="N242" s="328" t="str">
        <f>IF(O240=0,"",O240)</f>
        <v/>
      </c>
      <c r="O242" s="237"/>
      <c r="P242" s="236" t="str">
        <f t="shared" si="53"/>
        <v/>
      </c>
      <c r="Q242" s="328" t="str">
        <f>IF(R240=0,"",R240)</f>
        <v/>
      </c>
      <c r="R242" s="237"/>
      <c r="S242" s="239" t="str">
        <f t="shared" si="54"/>
        <v/>
      </c>
      <c r="T242" s="97"/>
      <c r="U242" s="97"/>
      <c r="V242" s="97"/>
      <c r="W242" s="97"/>
    </row>
    <row r="243" spans="1:25" ht="32.25" customHeight="1">
      <c r="A243" s="357" t="s">
        <v>403</v>
      </c>
      <c r="B243" s="328" t="str">
        <f>IF(C241=0,"",C241)</f>
        <v/>
      </c>
      <c r="C243" s="151"/>
      <c r="D243" s="236" t="str">
        <f t="shared" si="49"/>
        <v/>
      </c>
      <c r="E243" s="328" t="str">
        <f>IF(F241=0,"",F241)</f>
        <v/>
      </c>
      <c r="F243" s="237"/>
      <c r="G243" s="236" t="str">
        <f t="shared" si="50"/>
        <v/>
      </c>
      <c r="H243" s="328" t="str">
        <f>IF(I241=0,"",I241)</f>
        <v/>
      </c>
      <c r="I243" s="237"/>
      <c r="J243" s="236" t="str">
        <f t="shared" si="51"/>
        <v/>
      </c>
      <c r="K243" s="328" t="str">
        <f>IF(L241=0,"",L241)</f>
        <v/>
      </c>
      <c r="L243" s="237"/>
      <c r="M243" s="236" t="str">
        <f t="shared" si="52"/>
        <v/>
      </c>
      <c r="N243" s="328" t="str">
        <f>IF(O241=0,"",O241)</f>
        <v/>
      </c>
      <c r="O243" s="237"/>
      <c r="P243" s="236" t="str">
        <f t="shared" si="53"/>
        <v/>
      </c>
      <c r="Q243" s="328" t="str">
        <f>IF(R241=0,"",R241)</f>
        <v/>
      </c>
      <c r="R243" s="237"/>
      <c r="S243" s="239" t="str">
        <f t="shared" si="54"/>
        <v/>
      </c>
      <c r="T243" s="97"/>
      <c r="U243" s="97"/>
      <c r="V243" s="97"/>
      <c r="W243" s="97"/>
    </row>
    <row r="244" spans="1:25" ht="32.25" customHeight="1">
      <c r="A244" s="205" t="s">
        <v>301</v>
      </c>
      <c r="B244" s="69">
        <f>C240+C241</f>
        <v>0</v>
      </c>
      <c r="C244" s="151"/>
      <c r="D244" s="236" t="str">
        <f t="shared" si="49"/>
        <v/>
      </c>
      <c r="E244" s="69">
        <f>F240+F241</f>
        <v>0</v>
      </c>
      <c r="F244" s="237"/>
      <c r="G244" s="236" t="str">
        <f t="shared" si="50"/>
        <v/>
      </c>
      <c r="H244" s="69">
        <f>I240+I241</f>
        <v>0</v>
      </c>
      <c r="I244" s="237"/>
      <c r="J244" s="236" t="str">
        <f t="shared" si="51"/>
        <v/>
      </c>
      <c r="K244" s="69">
        <f>L240+L241</f>
        <v>0</v>
      </c>
      <c r="L244" s="237"/>
      <c r="M244" s="236" t="str">
        <f t="shared" si="52"/>
        <v/>
      </c>
      <c r="N244" s="69">
        <f>O240+O241</f>
        <v>0</v>
      </c>
      <c r="O244" s="237"/>
      <c r="P244" s="236" t="str">
        <f t="shared" si="53"/>
        <v/>
      </c>
      <c r="Q244" s="69">
        <f>R240+R241</f>
        <v>0</v>
      </c>
      <c r="R244" s="237"/>
      <c r="S244" s="239" t="str">
        <f t="shared" si="54"/>
        <v/>
      </c>
      <c r="T244" s="97"/>
      <c r="U244" s="97"/>
      <c r="V244" s="97"/>
      <c r="W244" s="97"/>
    </row>
    <row r="245" spans="1:25" ht="33.75" customHeight="1">
      <c r="A245" s="205" t="s">
        <v>302</v>
      </c>
      <c r="B245" s="69">
        <f>C242+C243</f>
        <v>0</v>
      </c>
      <c r="C245" s="151"/>
      <c r="D245" s="236" t="str">
        <f t="shared" si="49"/>
        <v/>
      </c>
      <c r="E245" s="69">
        <f>F242+F243</f>
        <v>0</v>
      </c>
      <c r="F245" s="237"/>
      <c r="G245" s="236" t="str">
        <f t="shared" si="50"/>
        <v/>
      </c>
      <c r="H245" s="69">
        <f>I242+I243</f>
        <v>0</v>
      </c>
      <c r="I245" s="237"/>
      <c r="J245" s="236" t="str">
        <f t="shared" si="51"/>
        <v/>
      </c>
      <c r="K245" s="69">
        <f>L242+L243</f>
        <v>0</v>
      </c>
      <c r="L245" s="237"/>
      <c r="M245" s="236" t="str">
        <f t="shared" si="52"/>
        <v/>
      </c>
      <c r="N245" s="69">
        <f>O242+O243</f>
        <v>0</v>
      </c>
      <c r="O245" s="237"/>
      <c r="P245" s="236" t="str">
        <f t="shared" si="53"/>
        <v/>
      </c>
      <c r="Q245" s="69">
        <f>R242+R243</f>
        <v>0</v>
      </c>
      <c r="R245" s="237"/>
      <c r="S245" s="239" t="str">
        <f t="shared" si="54"/>
        <v/>
      </c>
      <c r="T245" s="240"/>
      <c r="U245" s="240"/>
      <c r="V245" s="240"/>
    </row>
    <row r="246" spans="1:25" ht="21" customHeight="1">
      <c r="A246" s="205" t="s">
        <v>125</v>
      </c>
      <c r="B246" s="151"/>
      <c r="C246" s="151"/>
      <c r="D246" s="236" t="str">
        <f t="shared" si="49"/>
        <v/>
      </c>
      <c r="E246" s="237"/>
      <c r="F246" s="237"/>
      <c r="G246" s="236" t="str">
        <f t="shared" si="50"/>
        <v/>
      </c>
      <c r="H246" s="237"/>
      <c r="I246" s="237"/>
      <c r="J246" s="236" t="str">
        <f t="shared" si="51"/>
        <v/>
      </c>
      <c r="K246" s="237"/>
      <c r="L246" s="237"/>
      <c r="M246" s="236" t="str">
        <f t="shared" si="52"/>
        <v/>
      </c>
      <c r="N246" s="237"/>
      <c r="O246" s="237"/>
      <c r="P246" s="236" t="str">
        <f t="shared" si="53"/>
        <v/>
      </c>
      <c r="Q246" s="237"/>
      <c r="R246" s="237"/>
      <c r="S246" s="239" t="str">
        <f t="shared" si="54"/>
        <v/>
      </c>
    </row>
    <row r="247" spans="1:25" ht="30" customHeight="1">
      <c r="A247" s="205" t="s">
        <v>342</v>
      </c>
      <c r="B247" s="151"/>
      <c r="C247" s="151"/>
      <c r="D247" s="236" t="str">
        <f t="shared" si="49"/>
        <v/>
      </c>
      <c r="E247" s="237"/>
      <c r="F247" s="237"/>
      <c r="G247" s="236" t="str">
        <f t="shared" si="50"/>
        <v/>
      </c>
      <c r="H247" s="237"/>
      <c r="I247" s="237"/>
      <c r="J247" s="236" t="str">
        <f t="shared" si="51"/>
        <v/>
      </c>
      <c r="K247" s="237"/>
      <c r="L247" s="237"/>
      <c r="M247" s="236" t="str">
        <f t="shared" si="52"/>
        <v/>
      </c>
      <c r="N247" s="237"/>
      <c r="O247" s="237"/>
      <c r="P247" s="236" t="str">
        <f t="shared" si="53"/>
        <v/>
      </c>
      <c r="Q247" s="237"/>
      <c r="R247" s="237"/>
      <c r="S247" s="239" t="str">
        <f t="shared" si="54"/>
        <v/>
      </c>
    </row>
    <row r="248" spans="1:25" ht="32.25" customHeight="1">
      <c r="A248" s="234" t="s">
        <v>303</v>
      </c>
      <c r="B248" s="152"/>
      <c r="C248" s="152"/>
      <c r="D248" s="241" t="str">
        <f t="shared" si="49"/>
        <v/>
      </c>
      <c r="E248" s="242"/>
      <c r="F248" s="242"/>
      <c r="G248" s="241" t="str">
        <f t="shared" si="50"/>
        <v/>
      </c>
      <c r="H248" s="242"/>
      <c r="I248" s="242"/>
      <c r="J248" s="241" t="str">
        <f t="shared" si="51"/>
        <v/>
      </c>
      <c r="K248" s="242"/>
      <c r="L248" s="242"/>
      <c r="M248" s="241" t="str">
        <f t="shared" si="52"/>
        <v/>
      </c>
      <c r="N248" s="242"/>
      <c r="O248" s="242"/>
      <c r="P248" s="241" t="str">
        <f t="shared" si="53"/>
        <v/>
      </c>
      <c r="Q248" s="242"/>
      <c r="R248" s="242"/>
      <c r="S248" s="244" t="str">
        <f t="shared" si="54"/>
        <v/>
      </c>
    </row>
    <row r="249" spans="1:25" ht="10.5" customHeight="1">
      <c r="A249" s="1212" t="s">
        <v>304</v>
      </c>
      <c r="B249" s="1212"/>
      <c r="C249" s="1212"/>
      <c r="D249" s="1212"/>
      <c r="E249" s="1212"/>
      <c r="F249" s="1212"/>
      <c r="G249" s="1212"/>
      <c r="H249" s="1212"/>
      <c r="I249" s="1212"/>
      <c r="J249" s="1212"/>
      <c r="K249" s="1212"/>
      <c r="L249" s="1212"/>
      <c r="M249" s="1212"/>
      <c r="N249" s="1212"/>
      <c r="O249" s="1212"/>
      <c r="P249" s="1212"/>
      <c r="Q249" s="1212"/>
      <c r="R249" s="1212"/>
      <c r="S249" s="1212"/>
      <c r="T249" s="280"/>
      <c r="U249" s="280"/>
      <c r="V249" s="280"/>
    </row>
    <row r="250" spans="1:25">
      <c r="A250" s="764" t="s">
        <v>128</v>
      </c>
      <c r="B250" s="764"/>
      <c r="C250" s="764"/>
      <c r="D250" s="764"/>
      <c r="E250" s="764"/>
      <c r="F250" s="764"/>
      <c r="G250" s="764"/>
      <c r="H250" s="764"/>
      <c r="I250" s="764"/>
      <c r="J250" s="764"/>
      <c r="K250" s="764"/>
      <c r="L250" s="764"/>
      <c r="M250" s="764"/>
      <c r="N250" s="764"/>
      <c r="O250" s="764"/>
      <c r="P250" s="764"/>
      <c r="Q250" s="764"/>
      <c r="R250" s="764"/>
      <c r="S250" s="764"/>
      <c r="T250" s="764"/>
      <c r="U250" s="764"/>
      <c r="V250" s="764"/>
    </row>
    <row r="251" spans="1:25" s="7" customFormat="1">
      <c r="A251" s="1293" t="s">
        <v>129</v>
      </c>
      <c r="B251" s="1293"/>
      <c r="C251" s="1293"/>
      <c r="D251" s="1293"/>
      <c r="E251" s="1293"/>
      <c r="F251" s="1293"/>
      <c r="G251" s="1293"/>
      <c r="H251" s="1293"/>
      <c r="I251" s="1293"/>
      <c r="J251" s="1293"/>
      <c r="K251" s="1293"/>
      <c r="L251" s="1293"/>
      <c r="M251" s="1293"/>
      <c r="N251" s="1293"/>
      <c r="O251" s="1293"/>
      <c r="P251" s="1293"/>
      <c r="Q251" s="1293"/>
      <c r="R251" s="1293"/>
      <c r="S251" s="1293"/>
      <c r="T251" s="1293"/>
      <c r="U251" s="1293"/>
      <c r="V251" s="1293"/>
    </row>
    <row r="252" spans="1:25" s="302" customFormat="1" ht="13.9" customHeight="1">
      <c r="A252" s="709" t="s">
        <v>406</v>
      </c>
      <c r="B252" s="709"/>
      <c r="C252" s="709"/>
      <c r="D252" s="709"/>
      <c r="E252" s="709"/>
      <c r="F252" s="709"/>
      <c r="G252" s="709"/>
      <c r="H252" s="709"/>
      <c r="I252" s="709"/>
      <c r="J252" s="709"/>
      <c r="K252" s="709"/>
      <c r="L252" s="709"/>
      <c r="M252" s="709"/>
      <c r="N252" s="709"/>
      <c r="O252" s="709"/>
      <c r="P252" s="709"/>
      <c r="Q252" s="709"/>
      <c r="R252" s="709"/>
      <c r="S252" s="709"/>
      <c r="T252" s="709"/>
      <c r="U252" s="709"/>
      <c r="V252" s="709"/>
      <c r="W252" s="709"/>
      <c r="X252" s="709"/>
      <c r="Y252" s="709"/>
    </row>
    <row r="253" spans="1:25" s="302" customFormat="1" ht="13.9" customHeight="1">
      <c r="A253" s="709" t="s">
        <v>407</v>
      </c>
      <c r="B253" s="709"/>
      <c r="C253" s="709"/>
      <c r="D253" s="709"/>
      <c r="E253" s="709"/>
      <c r="F253" s="709"/>
      <c r="G253" s="709"/>
      <c r="H253" s="709"/>
      <c r="I253" s="709"/>
      <c r="J253" s="709"/>
      <c r="K253" s="709"/>
      <c r="L253" s="709"/>
      <c r="M253" s="709"/>
      <c r="N253" s="709"/>
      <c r="O253" s="709"/>
      <c r="P253" s="709"/>
      <c r="Q253" s="709"/>
      <c r="R253" s="709"/>
      <c r="S253" s="709"/>
      <c r="T253" s="709"/>
      <c r="U253" s="709"/>
      <c r="V253" s="709"/>
      <c r="W253" s="709"/>
      <c r="X253" s="709"/>
      <c r="Y253" s="709"/>
    </row>
    <row r="254" spans="1:25" s="7" customFormat="1" ht="9" customHeight="1">
      <c r="A254" s="261"/>
      <c r="B254" s="261"/>
      <c r="C254" s="261"/>
      <c r="D254" s="261"/>
      <c r="E254" s="261"/>
      <c r="F254" s="261"/>
      <c r="G254" s="261"/>
      <c r="H254" s="261"/>
      <c r="I254" s="261"/>
      <c r="J254" s="261"/>
      <c r="K254" s="261"/>
      <c r="L254" s="261"/>
      <c r="M254" s="261"/>
      <c r="N254" s="261"/>
      <c r="O254" s="261"/>
      <c r="P254" s="261"/>
      <c r="Q254" s="261"/>
      <c r="R254" s="261"/>
      <c r="S254" s="261"/>
      <c r="T254" s="261"/>
      <c r="U254" s="261"/>
      <c r="V254" s="261"/>
    </row>
    <row r="255" spans="1:25">
      <c r="A255" s="1224" t="s">
        <v>99</v>
      </c>
      <c r="B255" s="1225"/>
      <c r="C255" s="1225"/>
      <c r="D255" s="1225"/>
      <c r="E255" s="1225"/>
      <c r="F255" s="1225"/>
      <c r="G255" s="1225"/>
      <c r="H255" s="1225"/>
      <c r="I255" s="1225"/>
      <c r="J255" s="1225"/>
      <c r="K255" s="1225"/>
      <c r="L255" s="1225"/>
      <c r="M255" s="1225"/>
      <c r="N255" s="1225"/>
      <c r="O255" s="1225"/>
      <c r="P255" s="1226"/>
    </row>
    <row r="256" spans="1:25">
      <c r="A256" s="1227" t="s">
        <v>211</v>
      </c>
      <c r="B256" s="1290">
        <v>2012</v>
      </c>
      <c r="C256" s="1291"/>
      <c r="D256" s="1291"/>
      <c r="E256" s="1291"/>
      <c r="F256" s="1291"/>
      <c r="G256" s="1292"/>
      <c r="H256" s="905">
        <v>2013</v>
      </c>
      <c r="I256" s="1229"/>
      <c r="J256" s="906"/>
      <c r="K256" s="905">
        <v>2014</v>
      </c>
      <c r="L256" s="1229"/>
      <c r="M256" s="906"/>
      <c r="N256" s="905">
        <v>2015</v>
      </c>
      <c r="O256" s="1229"/>
      <c r="P256" s="906"/>
    </row>
    <row r="257" spans="1:22">
      <c r="A257" s="1228"/>
      <c r="B257" s="1290" t="s">
        <v>0</v>
      </c>
      <c r="C257" s="1291"/>
      <c r="D257" s="1292"/>
      <c r="E257" s="1290" t="s">
        <v>8</v>
      </c>
      <c r="F257" s="1291"/>
      <c r="G257" s="1292"/>
      <c r="H257" s="910"/>
      <c r="I257" s="1230"/>
      <c r="J257" s="911"/>
      <c r="K257" s="910"/>
      <c r="L257" s="1230"/>
      <c r="M257" s="911"/>
      <c r="N257" s="910"/>
      <c r="O257" s="1230"/>
      <c r="P257" s="911"/>
    </row>
    <row r="258" spans="1:22">
      <c r="A258" s="1228"/>
      <c r="B258" s="279" t="s">
        <v>118</v>
      </c>
      <c r="C258" s="919" t="s">
        <v>119</v>
      </c>
      <c r="D258" s="919"/>
      <c r="E258" s="279" t="s">
        <v>118</v>
      </c>
      <c r="F258" s="919" t="s">
        <v>119</v>
      </c>
      <c r="G258" s="919"/>
      <c r="H258" s="279" t="s">
        <v>118</v>
      </c>
      <c r="I258" s="919" t="s">
        <v>119</v>
      </c>
      <c r="J258" s="919"/>
      <c r="K258" s="279" t="s">
        <v>320</v>
      </c>
      <c r="L258" s="919" t="s">
        <v>321</v>
      </c>
      <c r="M258" s="919"/>
      <c r="N258" s="279" t="s">
        <v>322</v>
      </c>
      <c r="O258" s="919" t="s">
        <v>323</v>
      </c>
      <c r="P258" s="919"/>
    </row>
    <row r="259" spans="1:22">
      <c r="A259" s="1228"/>
      <c r="B259" s="326" t="s">
        <v>72</v>
      </c>
      <c r="C259" s="326" t="s">
        <v>72</v>
      </c>
      <c r="D259" s="327" t="s">
        <v>60</v>
      </c>
      <c r="E259" s="326" t="s">
        <v>72</v>
      </c>
      <c r="F259" s="326" t="s">
        <v>72</v>
      </c>
      <c r="G259" s="327" t="s">
        <v>60</v>
      </c>
      <c r="H259" s="326" t="s">
        <v>72</v>
      </c>
      <c r="I259" s="326" t="s">
        <v>72</v>
      </c>
      <c r="J259" s="327" t="s">
        <v>60</v>
      </c>
      <c r="K259" s="326" t="s">
        <v>72</v>
      </c>
      <c r="L259" s="326" t="s">
        <v>72</v>
      </c>
      <c r="M259" s="327" t="s">
        <v>60</v>
      </c>
      <c r="N259" s="326" t="s">
        <v>72</v>
      </c>
      <c r="O259" s="326" t="s">
        <v>72</v>
      </c>
      <c r="P259" s="327" t="s">
        <v>60</v>
      </c>
    </row>
    <row r="260" spans="1:22" ht="30" customHeight="1">
      <c r="A260" s="695" t="s">
        <v>378</v>
      </c>
      <c r="B260" s="693"/>
      <c r="C260" s="74"/>
      <c r="D260" s="73" t="str">
        <f t="shared" ref="D260:D270" si="55">IF(C260=0,"",C260*100/B260)</f>
        <v/>
      </c>
      <c r="E260" s="693"/>
      <c r="F260" s="74"/>
      <c r="G260" s="73" t="str">
        <f t="shared" ref="G260:G270" si="56">IF(F260=0,"",F260*100/E260)</f>
        <v/>
      </c>
      <c r="H260" s="693"/>
      <c r="I260" s="74"/>
      <c r="J260" s="73" t="str">
        <f t="shared" ref="J260:J270" si="57">IF(I260=0,"",I260*100/H260)</f>
        <v/>
      </c>
      <c r="K260" s="693"/>
      <c r="L260" s="74"/>
      <c r="M260" s="73" t="str">
        <f t="shared" ref="M260:M270" si="58">IF(L260=0,"",L260*100/K260)</f>
        <v/>
      </c>
      <c r="N260" s="693"/>
      <c r="O260" s="74"/>
      <c r="P260" s="75" t="str">
        <f t="shared" ref="P260:P270" si="59">IF(O260=0,"",O260*100/N260)</f>
        <v/>
      </c>
      <c r="S260" s="105" t="str">
        <f>IF(R260=0,"",R260*100/Q260)</f>
        <v/>
      </c>
    </row>
    <row r="261" spans="1:22" ht="30" customHeight="1">
      <c r="A261" s="357" t="s">
        <v>379</v>
      </c>
      <c r="B261" s="694"/>
      <c r="C261" s="238"/>
      <c r="D261" s="236" t="str">
        <f t="shared" si="55"/>
        <v/>
      </c>
      <c r="E261" s="694"/>
      <c r="F261" s="238"/>
      <c r="G261" s="236" t="str">
        <f t="shared" si="56"/>
        <v/>
      </c>
      <c r="H261" s="694"/>
      <c r="I261" s="238"/>
      <c r="J261" s="236" t="str">
        <f t="shared" si="57"/>
        <v/>
      </c>
      <c r="K261" s="694"/>
      <c r="L261" s="238"/>
      <c r="M261" s="236" t="str">
        <f t="shared" si="58"/>
        <v/>
      </c>
      <c r="N261" s="694"/>
      <c r="O261" s="238"/>
      <c r="P261" s="239" t="str">
        <f t="shared" si="59"/>
        <v/>
      </c>
    </row>
    <row r="262" spans="1:22" ht="30.75" customHeight="1">
      <c r="A262" s="357" t="s">
        <v>400</v>
      </c>
      <c r="B262" s="694"/>
      <c r="C262" s="673"/>
      <c r="D262" s="236" t="str">
        <f t="shared" si="55"/>
        <v/>
      </c>
      <c r="E262" s="694"/>
      <c r="F262" s="673"/>
      <c r="G262" s="236" t="str">
        <f t="shared" si="56"/>
        <v/>
      </c>
      <c r="H262" s="694"/>
      <c r="I262" s="673"/>
      <c r="J262" s="236" t="str">
        <f t="shared" si="57"/>
        <v/>
      </c>
      <c r="K262" s="694"/>
      <c r="L262" s="673"/>
      <c r="M262" s="236" t="str">
        <f t="shared" si="58"/>
        <v/>
      </c>
      <c r="N262" s="694"/>
      <c r="O262" s="673"/>
      <c r="P262" s="239" t="str">
        <f t="shared" si="59"/>
        <v/>
      </c>
      <c r="Q262" s="97"/>
    </row>
    <row r="263" spans="1:22" ht="30.75" customHeight="1">
      <c r="A263" s="357" t="s">
        <v>401</v>
      </c>
      <c r="B263" s="694"/>
      <c r="C263" s="673"/>
      <c r="D263" s="236" t="str">
        <f t="shared" si="55"/>
        <v/>
      </c>
      <c r="E263" s="694"/>
      <c r="F263" s="673"/>
      <c r="G263" s="236" t="str">
        <f t="shared" si="56"/>
        <v/>
      </c>
      <c r="H263" s="694"/>
      <c r="I263" s="673"/>
      <c r="J263" s="236" t="str">
        <f t="shared" si="57"/>
        <v/>
      </c>
      <c r="K263" s="694"/>
      <c r="L263" s="673"/>
      <c r="M263" s="236" t="str">
        <f t="shared" si="58"/>
        <v/>
      </c>
      <c r="N263" s="694"/>
      <c r="O263" s="673"/>
      <c r="P263" s="239" t="str">
        <f t="shared" si="59"/>
        <v/>
      </c>
      <c r="Q263" s="97"/>
    </row>
    <row r="264" spans="1:22" ht="32.25" customHeight="1">
      <c r="A264" s="357" t="s">
        <v>404</v>
      </c>
      <c r="B264" s="328" t="str">
        <f>IF(C262=0,"",C262)</f>
        <v/>
      </c>
      <c r="C264" s="238"/>
      <c r="D264" s="236" t="str">
        <f t="shared" si="55"/>
        <v/>
      </c>
      <c r="E264" s="328" t="str">
        <f>IF(F262=0,"",F262)</f>
        <v/>
      </c>
      <c r="F264" s="238"/>
      <c r="G264" s="236" t="str">
        <f t="shared" si="56"/>
        <v/>
      </c>
      <c r="H264" s="328" t="str">
        <f>IF(I262=0,"",I262)</f>
        <v/>
      </c>
      <c r="I264" s="238"/>
      <c r="J264" s="236" t="str">
        <f t="shared" si="57"/>
        <v/>
      </c>
      <c r="K264" s="328" t="str">
        <f>IF(L262=0,"",L262)</f>
        <v/>
      </c>
      <c r="L264" s="238"/>
      <c r="M264" s="236" t="str">
        <f t="shared" si="58"/>
        <v/>
      </c>
      <c r="N264" s="328" t="str">
        <f>IF(O262=0,"",O262)</f>
        <v/>
      </c>
      <c r="O264" s="238"/>
      <c r="P264" s="239" t="str">
        <f t="shared" si="59"/>
        <v/>
      </c>
      <c r="Q264" s="97"/>
    </row>
    <row r="265" spans="1:22" ht="35.25" customHeight="1">
      <c r="A265" s="357" t="s">
        <v>405</v>
      </c>
      <c r="B265" s="328" t="str">
        <f>IF(C263=0,"",C263)</f>
        <v/>
      </c>
      <c r="C265" s="238"/>
      <c r="D265" s="236" t="str">
        <f t="shared" si="55"/>
        <v/>
      </c>
      <c r="E265" s="328" t="str">
        <f>IF(F263=0,"",F263)</f>
        <v/>
      </c>
      <c r="F265" s="238"/>
      <c r="G265" s="236" t="str">
        <f t="shared" si="56"/>
        <v/>
      </c>
      <c r="H265" s="328" t="str">
        <f>IF(I263=0,"",I263)</f>
        <v/>
      </c>
      <c r="I265" s="238"/>
      <c r="J265" s="236" t="str">
        <f t="shared" si="57"/>
        <v/>
      </c>
      <c r="K265" s="328" t="str">
        <f>IF(L263=0,"",L263)</f>
        <v/>
      </c>
      <c r="L265" s="238"/>
      <c r="M265" s="236" t="str">
        <f t="shared" si="58"/>
        <v/>
      </c>
      <c r="N265" s="328" t="str">
        <f>IF(O263=0,"",O263)</f>
        <v/>
      </c>
      <c r="O265" s="238"/>
      <c r="P265" s="239" t="str">
        <f t="shared" si="59"/>
        <v/>
      </c>
      <c r="Q265" s="97"/>
    </row>
    <row r="266" spans="1:22" ht="30.75" customHeight="1">
      <c r="A266" s="205" t="s">
        <v>301</v>
      </c>
      <c r="B266" s="69">
        <f>C262+C263</f>
        <v>0</v>
      </c>
      <c r="C266" s="238"/>
      <c r="D266" s="236" t="str">
        <f t="shared" si="55"/>
        <v/>
      </c>
      <c r="E266" s="69">
        <f>F262+F263</f>
        <v>0</v>
      </c>
      <c r="F266" s="238"/>
      <c r="G266" s="236" t="str">
        <f t="shared" si="56"/>
        <v/>
      </c>
      <c r="H266" s="69">
        <f>I262+I263</f>
        <v>0</v>
      </c>
      <c r="I266" s="238"/>
      <c r="J266" s="236" t="str">
        <f t="shared" si="57"/>
        <v/>
      </c>
      <c r="K266" s="69">
        <f>L262+L263</f>
        <v>0</v>
      </c>
      <c r="L266" s="238"/>
      <c r="M266" s="236" t="str">
        <f t="shared" si="58"/>
        <v/>
      </c>
      <c r="N266" s="69">
        <f>O262+O263</f>
        <v>0</v>
      </c>
      <c r="O266" s="238"/>
      <c r="P266" s="239" t="str">
        <f t="shared" si="59"/>
        <v/>
      </c>
      <c r="Q266" s="97"/>
    </row>
    <row r="267" spans="1:22" ht="36" customHeight="1">
      <c r="A267" s="205" t="s">
        <v>302</v>
      </c>
      <c r="B267" s="69">
        <f>C264+C265</f>
        <v>0</v>
      </c>
      <c r="C267" s="238"/>
      <c r="D267" s="236" t="str">
        <f t="shared" si="55"/>
        <v/>
      </c>
      <c r="E267" s="69">
        <f>F264+F265</f>
        <v>0</v>
      </c>
      <c r="F267" s="238"/>
      <c r="G267" s="236" t="str">
        <f t="shared" si="56"/>
        <v/>
      </c>
      <c r="H267" s="69">
        <f>I264+I265</f>
        <v>0</v>
      </c>
      <c r="I267" s="238"/>
      <c r="J267" s="236" t="str">
        <f t="shared" si="57"/>
        <v/>
      </c>
      <c r="K267" s="69">
        <f>L264+L265</f>
        <v>0</v>
      </c>
      <c r="L267" s="238"/>
      <c r="M267" s="236" t="str">
        <f t="shared" si="58"/>
        <v/>
      </c>
      <c r="N267" s="69">
        <f>O264+O265</f>
        <v>0</v>
      </c>
      <c r="O267" s="238"/>
      <c r="P267" s="239" t="str">
        <f t="shared" si="59"/>
        <v/>
      </c>
    </row>
    <row r="268" spans="1:22" ht="23.25" customHeight="1">
      <c r="A268" s="205" t="s">
        <v>125</v>
      </c>
      <c r="B268" s="238"/>
      <c r="C268" s="238"/>
      <c r="D268" s="236" t="str">
        <f t="shared" si="55"/>
        <v/>
      </c>
      <c r="E268" s="238"/>
      <c r="F268" s="238"/>
      <c r="G268" s="236" t="str">
        <f t="shared" si="56"/>
        <v/>
      </c>
      <c r="H268" s="238"/>
      <c r="I268" s="238"/>
      <c r="J268" s="236" t="str">
        <f t="shared" si="57"/>
        <v/>
      </c>
      <c r="K268" s="238"/>
      <c r="L268" s="238"/>
      <c r="M268" s="236" t="str">
        <f t="shared" si="58"/>
        <v/>
      </c>
      <c r="N268" s="238"/>
      <c r="O268" s="238"/>
      <c r="P268" s="239" t="str">
        <f t="shared" si="59"/>
        <v/>
      </c>
    </row>
    <row r="269" spans="1:22" ht="30.75" customHeight="1">
      <c r="A269" s="205" t="s">
        <v>342</v>
      </c>
      <c r="B269" s="238"/>
      <c r="C269" s="238"/>
      <c r="D269" s="236" t="str">
        <f t="shared" si="55"/>
        <v/>
      </c>
      <c r="E269" s="238"/>
      <c r="F269" s="238"/>
      <c r="G269" s="236" t="str">
        <f t="shared" si="56"/>
        <v/>
      </c>
      <c r="H269" s="238"/>
      <c r="I269" s="238"/>
      <c r="J269" s="236" t="str">
        <f t="shared" si="57"/>
        <v/>
      </c>
      <c r="K269" s="238"/>
      <c r="L269" s="238"/>
      <c r="M269" s="236" t="str">
        <f t="shared" si="58"/>
        <v/>
      </c>
      <c r="N269" s="238"/>
      <c r="O269" s="238"/>
      <c r="P269" s="239" t="str">
        <f t="shared" si="59"/>
        <v/>
      </c>
    </row>
    <row r="270" spans="1:22" ht="30.75" customHeight="1">
      <c r="A270" s="234" t="s">
        <v>303</v>
      </c>
      <c r="B270" s="243"/>
      <c r="C270" s="243"/>
      <c r="D270" s="241" t="str">
        <f t="shared" si="55"/>
        <v/>
      </c>
      <c r="E270" s="243"/>
      <c r="F270" s="243"/>
      <c r="G270" s="241" t="str">
        <f t="shared" si="56"/>
        <v/>
      </c>
      <c r="H270" s="243"/>
      <c r="I270" s="243"/>
      <c r="J270" s="241" t="str">
        <f t="shared" si="57"/>
        <v/>
      </c>
      <c r="K270" s="243"/>
      <c r="L270" s="243"/>
      <c r="M270" s="241" t="str">
        <f t="shared" si="58"/>
        <v/>
      </c>
      <c r="N270" s="243"/>
      <c r="O270" s="243"/>
      <c r="P270" s="244" t="str">
        <f t="shared" si="59"/>
        <v/>
      </c>
    </row>
    <row r="271" spans="1:22" ht="17.25" customHeight="1">
      <c r="A271" s="1211" t="s">
        <v>304</v>
      </c>
      <c r="B271" s="1211"/>
      <c r="C271" s="1211"/>
      <c r="D271" s="1211"/>
      <c r="E271" s="1211"/>
      <c r="F271" s="1211"/>
      <c r="G271" s="1211"/>
      <c r="H271" s="1211"/>
      <c r="I271" s="1211"/>
      <c r="J271" s="1211"/>
      <c r="K271" s="1211"/>
      <c r="L271" s="1211"/>
      <c r="M271" s="1211"/>
      <c r="N271" s="1211"/>
      <c r="O271" s="1211"/>
      <c r="P271" s="1211"/>
      <c r="Q271" s="280"/>
      <c r="R271" s="280"/>
      <c r="S271" s="280"/>
      <c r="T271" s="280"/>
      <c r="U271" s="280"/>
      <c r="V271" s="280"/>
    </row>
    <row r="272" spans="1:22">
      <c r="A272" s="727" t="s">
        <v>128</v>
      </c>
      <c r="B272" s="727"/>
      <c r="C272" s="727"/>
      <c r="D272" s="727"/>
      <c r="E272" s="727"/>
      <c r="F272" s="727"/>
      <c r="G272" s="727"/>
      <c r="H272" s="727"/>
      <c r="I272" s="727"/>
      <c r="J272" s="727"/>
      <c r="K272" s="727"/>
      <c r="L272" s="727"/>
      <c r="M272" s="727"/>
      <c r="N272" s="727"/>
      <c r="O272" s="727"/>
      <c r="P272" s="727"/>
      <c r="Q272" s="280"/>
      <c r="R272" s="280"/>
      <c r="S272" s="280"/>
      <c r="T272" s="280"/>
      <c r="U272" s="280"/>
      <c r="V272" s="280"/>
    </row>
    <row r="273" spans="1:25">
      <c r="A273" s="727" t="s">
        <v>129</v>
      </c>
      <c r="B273" s="727"/>
      <c r="C273" s="727"/>
      <c r="D273" s="727"/>
      <c r="E273" s="727"/>
      <c r="F273" s="727"/>
      <c r="G273" s="727"/>
      <c r="H273" s="727"/>
      <c r="I273" s="727"/>
      <c r="J273" s="727"/>
      <c r="K273" s="727"/>
      <c r="L273" s="727"/>
      <c r="M273" s="727"/>
      <c r="N273" s="727"/>
      <c r="O273" s="727"/>
      <c r="P273" s="727"/>
      <c r="Q273" s="280"/>
      <c r="R273" s="280"/>
      <c r="S273" s="280"/>
      <c r="T273" s="280"/>
      <c r="U273" s="280"/>
      <c r="V273" s="280"/>
    </row>
    <row r="274" spans="1:25" s="302" customFormat="1" ht="15.75" customHeight="1">
      <c r="A274" s="709" t="s">
        <v>406</v>
      </c>
      <c r="B274" s="709"/>
      <c r="C274" s="709"/>
      <c r="D274" s="709"/>
      <c r="E274" s="709"/>
      <c r="F274" s="709"/>
      <c r="G274" s="709"/>
      <c r="H274" s="709"/>
      <c r="I274" s="709"/>
      <c r="J274" s="709"/>
      <c r="K274" s="709"/>
      <c r="L274" s="709"/>
      <c r="M274" s="709"/>
      <c r="N274" s="709"/>
      <c r="O274" s="709"/>
      <c r="P274" s="709"/>
      <c r="Q274" s="709"/>
      <c r="R274" s="709"/>
      <c r="S274" s="709"/>
      <c r="T274" s="709"/>
      <c r="U274" s="709"/>
      <c r="V274" s="709"/>
      <c r="W274" s="709"/>
      <c r="X274" s="709"/>
      <c r="Y274" s="709"/>
    </row>
    <row r="275" spans="1:25" s="302" customFormat="1" ht="13.5" customHeight="1">
      <c r="A275" s="709" t="s">
        <v>407</v>
      </c>
      <c r="B275" s="709"/>
      <c r="C275" s="709"/>
      <c r="D275" s="709"/>
      <c r="E275" s="709"/>
      <c r="F275" s="709"/>
      <c r="G275" s="709"/>
      <c r="H275" s="709"/>
      <c r="I275" s="709"/>
      <c r="J275" s="709"/>
      <c r="K275" s="709"/>
      <c r="L275" s="709"/>
      <c r="M275" s="709"/>
      <c r="N275" s="709"/>
      <c r="O275" s="709"/>
      <c r="P275" s="709"/>
      <c r="Q275" s="709"/>
      <c r="R275" s="709"/>
      <c r="S275" s="709"/>
      <c r="T275" s="709"/>
      <c r="U275" s="709"/>
      <c r="V275" s="709"/>
      <c r="W275" s="709"/>
      <c r="X275" s="709"/>
      <c r="Y275" s="709"/>
    </row>
  </sheetData>
  <mergeCells count="187">
    <mergeCell ref="A274:Y274"/>
    <mergeCell ref="A275:Y275"/>
    <mergeCell ref="H140:J141"/>
    <mergeCell ref="K140:M141"/>
    <mergeCell ref="N140:P141"/>
    <mergeCell ref="Q234:S235"/>
    <mergeCell ref="A233:S233"/>
    <mergeCell ref="A256:A259"/>
    <mergeCell ref="K256:M257"/>
    <mergeCell ref="N256:P257"/>
    <mergeCell ref="B256:G256"/>
    <mergeCell ref="H256:J257"/>
    <mergeCell ref="B257:D257"/>
    <mergeCell ref="E257:G257"/>
    <mergeCell ref="L258:M258"/>
    <mergeCell ref="O258:P258"/>
    <mergeCell ref="C258:D258"/>
    <mergeCell ref="F258:G258"/>
    <mergeCell ref="I258:J258"/>
    <mergeCell ref="A250:V250"/>
    <mergeCell ref="A251:V251"/>
    <mergeCell ref="C236:D236"/>
    <mergeCell ref="B189:C190"/>
    <mergeCell ref="D189:E190"/>
    <mergeCell ref="F189:G190"/>
    <mergeCell ref="H189:I190"/>
    <mergeCell ref="J189:K190"/>
    <mergeCell ref="R189:S190"/>
    <mergeCell ref="N190:O190"/>
    <mergeCell ref="A207:S207"/>
    <mergeCell ref="A208:S208"/>
    <mergeCell ref="F236:G236"/>
    <mergeCell ref="I236:J236"/>
    <mergeCell ref="A229:S229"/>
    <mergeCell ref="A230:S230"/>
    <mergeCell ref="B158:D158"/>
    <mergeCell ref="E158:G158"/>
    <mergeCell ref="A88:S88"/>
    <mergeCell ref="A99:P99"/>
    <mergeCell ref="A125:A127"/>
    <mergeCell ref="K125:M126"/>
    <mergeCell ref="N125:P126"/>
    <mergeCell ref="B125:G125"/>
    <mergeCell ref="K100:M101"/>
    <mergeCell ref="N100:P101"/>
    <mergeCell ref="B100:G100"/>
    <mergeCell ref="H100:J101"/>
    <mergeCell ref="B101:D101"/>
    <mergeCell ref="E101:G101"/>
    <mergeCell ref="Q89:S90"/>
    <mergeCell ref="A110:A112"/>
    <mergeCell ref="B110:D111"/>
    <mergeCell ref="E110:G111"/>
    <mergeCell ref="H125:J126"/>
    <mergeCell ref="B126:D126"/>
    <mergeCell ref="E126:G126"/>
    <mergeCell ref="Q110:S111"/>
    <mergeCell ref="A89:A91"/>
    <mergeCell ref="B89:D90"/>
    <mergeCell ref="Q140:S141"/>
    <mergeCell ref="A211:A213"/>
    <mergeCell ref="D211:E212"/>
    <mergeCell ref="B211:C212"/>
    <mergeCell ref="L189:M190"/>
    <mergeCell ref="N189:Q189"/>
    <mergeCell ref="H110:J111"/>
    <mergeCell ref="K110:M111"/>
    <mergeCell ref="N110:P111"/>
    <mergeCell ref="B205:C205"/>
    <mergeCell ref="D205:E205"/>
    <mergeCell ref="F205:G205"/>
    <mergeCell ref="H205:I205"/>
    <mergeCell ref="J205:K205"/>
    <mergeCell ref="P205:Q205"/>
    <mergeCell ref="R205:S205"/>
    <mergeCell ref="A157:A159"/>
    <mergeCell ref="K157:M158"/>
    <mergeCell ref="N157:P158"/>
    <mergeCell ref="B157:G157"/>
    <mergeCell ref="A140:A142"/>
    <mergeCell ref="B140:D141"/>
    <mergeCell ref="E140:G141"/>
    <mergeCell ref="H157:J158"/>
    <mergeCell ref="K89:M90"/>
    <mergeCell ref="N89:P90"/>
    <mergeCell ref="A100:A102"/>
    <mergeCell ref="A80:E80"/>
    <mergeCell ref="F80:N80"/>
    <mergeCell ref="B83:B84"/>
    <mergeCell ref="C83:C84"/>
    <mergeCell ref="D83:D84"/>
    <mergeCell ref="E83:E84"/>
    <mergeCell ref="F83:F84"/>
    <mergeCell ref="J83:J84"/>
    <mergeCell ref="H83:I83"/>
    <mergeCell ref="G83:G84"/>
    <mergeCell ref="K83:K84"/>
    <mergeCell ref="L83:L84"/>
    <mergeCell ref="E89:G90"/>
    <mergeCell ref="H89:J90"/>
    <mergeCell ref="A77:E77"/>
    <mergeCell ref="F77:N77"/>
    <mergeCell ref="A78:E78"/>
    <mergeCell ref="F78:N78"/>
    <mergeCell ref="A79:E79"/>
    <mergeCell ref="F79:N79"/>
    <mergeCell ref="A74:N74"/>
    <mergeCell ref="A75:E75"/>
    <mergeCell ref="F75:N75"/>
    <mergeCell ref="A76:E76"/>
    <mergeCell ref="F76:N76"/>
    <mergeCell ref="E64:G64"/>
    <mergeCell ref="S64:U64"/>
    <mergeCell ref="S65:U65"/>
    <mergeCell ref="V65:V66"/>
    <mergeCell ref="D59:F59"/>
    <mergeCell ref="S66:U66"/>
    <mergeCell ref="F57:G57"/>
    <mergeCell ref="H57:I57"/>
    <mergeCell ref="J57:K57"/>
    <mergeCell ref="I66:L66"/>
    <mergeCell ref="B2:N2"/>
    <mergeCell ref="A12:D12"/>
    <mergeCell ref="E12:M12"/>
    <mergeCell ref="A13:D13"/>
    <mergeCell ref="E13:M13"/>
    <mergeCell ref="A14:D14"/>
    <mergeCell ref="E14:M14"/>
    <mergeCell ref="A15:D15"/>
    <mergeCell ref="E15:M15"/>
    <mergeCell ref="I39:M39"/>
    <mergeCell ref="A11:D11"/>
    <mergeCell ref="E11:M11"/>
    <mergeCell ref="A16:D16"/>
    <mergeCell ref="E16:M16"/>
    <mergeCell ref="A17:D17"/>
    <mergeCell ref="E17:M17"/>
    <mergeCell ref="I44:M44"/>
    <mergeCell ref="I47:M47"/>
    <mergeCell ref="I50:M50"/>
    <mergeCell ref="I53:M53"/>
    <mergeCell ref="S63:U63"/>
    <mergeCell ref="D56:E56"/>
    <mergeCell ref="F56:G56"/>
    <mergeCell ref="H56:I56"/>
    <mergeCell ref="J56:K56"/>
    <mergeCell ref="D57:E57"/>
    <mergeCell ref="A255:P255"/>
    <mergeCell ref="A210:E210"/>
    <mergeCell ref="O236:P236"/>
    <mergeCell ref="R236:S236"/>
    <mergeCell ref="A234:A237"/>
    <mergeCell ref="B234:D235"/>
    <mergeCell ref="E234:G235"/>
    <mergeCell ref="H234:J235"/>
    <mergeCell ref="K234:M235"/>
    <mergeCell ref="N234:P235"/>
    <mergeCell ref="A252:Y252"/>
    <mergeCell ref="A253:Y253"/>
    <mergeCell ref="V63:V64"/>
    <mergeCell ref="B64:B65"/>
    <mergeCell ref="C64:C65"/>
    <mergeCell ref="D64:D65"/>
    <mergeCell ref="A273:P273"/>
    <mergeCell ref="A174:W174"/>
    <mergeCell ref="A175:A177"/>
    <mergeCell ref="B175:C176"/>
    <mergeCell ref="D175:E176"/>
    <mergeCell ref="F175:G176"/>
    <mergeCell ref="H175:I176"/>
    <mergeCell ref="J175:K176"/>
    <mergeCell ref="L175:M176"/>
    <mergeCell ref="N175:Q175"/>
    <mergeCell ref="R175:S176"/>
    <mergeCell ref="T175:U176"/>
    <mergeCell ref="V175:W176"/>
    <mergeCell ref="N176:O176"/>
    <mergeCell ref="P176:Q176"/>
    <mergeCell ref="A271:P271"/>
    <mergeCell ref="A272:P272"/>
    <mergeCell ref="A249:S249"/>
    <mergeCell ref="A188:S188"/>
    <mergeCell ref="L205:M205"/>
    <mergeCell ref="N205:O205"/>
    <mergeCell ref="L236:M236"/>
    <mergeCell ref="P190:Q190"/>
    <mergeCell ref="A189:A191"/>
  </mergeCells>
  <dataValidations count="6">
    <dataValidation type="decimal" showInputMessage="1" showErrorMessage="1" errorTitle="Validar" error="Se debe declarar valores numéricos que estén en el rango de 0 a 999999" sqref="B205:S205 B227:E227">
      <formula1>0</formula1>
      <formula2>999999.999999</formula2>
    </dataValidation>
    <dataValidation type="whole" allowBlank="1" showInputMessage="1" showErrorMessage="1" sqref="O66">
      <formula1>1</formula1>
      <formula2>4</formula2>
    </dataValidation>
    <dataValidation type="whole" showInputMessage="1" showErrorMessage="1" errorTitle="Validar" error="Se debe declarar valores numéricos que estén en el rango de 0 a 999999" sqref="N154 F113:F115 I113:I115 L113:L115 O113:O115 C113:C115 J154 C117:C123 D154 H139 H154 L154 F154 O117:O123 I117:I123 J139 N139 B139 D139 F171 D124 B124 N124 J124 H124 F117:F124 L117:L124 L132:L139 I132:I138 I128:I130 F132:F139 F128:F130 R113:R115 R117:R123 O132:O138 L128:L130 O128:O130 B171 N171 J171 D171 H171 L171 B154">
      <formula1>0</formula1>
      <formula2>999999</formula2>
    </dataValidation>
    <dataValidation type="whole" showInputMessage="1" showErrorMessage="1" errorTitle="Validar" error="Se debe declarar valores numéricos que estén en el rango de 0 a 999999" sqref="B192:B196 D192:D196 F192:F196 H192:H196 J192:J196 P192:P196 R192:R196 N196 B214:B218 L192:L196 D214:D218 B226 D226 R204 P204 J204 H204 F204 B204 D204">
      <formula1>0</formula1>
      <formula2>666666</formula2>
    </dataValidation>
    <dataValidation type="whole" showInputMessage="1" showErrorMessage="1" errorTitle="Validar" error="Se debe declarar valores numéricos que estén en el rango de 0 a 99999999" sqref="O264:O270 K245:K248 E245:E248 K267:K270 E267:E270 B245:B248 O242:O248 M92:M93 J92:J93 G92:G93 D92:D93 J103:J104 G103:G104 S92:S93 P92:P93 D96:S96 B107:P107 B103:D104 M103:M104 P103:P104 Q245:Q248 H267:H270 N245:N248 H245:H248 B267 C242:C248 F242:F248 I242:I248 L242:L248 R242:R248 F264:F270 I264:I270 L264:L270 N267:N270">
      <formula1>0</formula1>
      <formula2>999999</formula2>
    </dataValidation>
    <dataValidation type="decimal" allowBlank="1" showInputMessage="1" showErrorMessage="1" errorTitle="Validar" error="Se debe declarar valores numéricos que estén en el rango de 0 a 99999999" sqref="J178:J185 F178:F185 D178:D185 H178:H185 B178:B185 R178:R185 P178:P185 L178:L185 T178:T185 V178:V185">
      <formula1>0</formula1>
      <formula2>999999.999999</formula2>
    </dataValidation>
  </dataValidations>
  <printOptions horizontalCentered="1"/>
  <pageMargins left="0.19685039370078741" right="0.19685039370078741" top="0.39370078740157483" bottom="0.39370078740157483" header="0.31496062992125984" footer="0.31496062992125984"/>
  <pageSetup scale="45" fitToHeight="5" orientation="landscape" r:id="rId1"/>
  <rowBreaks count="5" manualBreakCount="5">
    <brk id="62" max="22" man="1"/>
    <brk id="109" max="22" man="1"/>
    <brk id="155" max="22" man="1"/>
    <brk id="186" max="22" man="1"/>
    <brk id="231" max="22"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6</vt:i4>
      </vt:variant>
    </vt:vector>
  </HeadingPairs>
  <TitlesOfParts>
    <vt:vector size="9" baseType="lpstr">
      <vt:lpstr>FormatoInstitucional</vt:lpstr>
      <vt:lpstr>FormatoDES</vt:lpstr>
      <vt:lpstr>FormatoPE</vt:lpstr>
      <vt:lpstr>FormatoDES!Área_de_impresión</vt:lpstr>
      <vt:lpstr>FormatoInstitucional!Área_de_impresión</vt:lpstr>
      <vt:lpstr>FormatoPE!Área_de_impresión</vt:lpstr>
      <vt:lpstr>FormatoDES!Títulos_a_imprimir</vt:lpstr>
      <vt:lpstr>FormatoInstitucional!Títulos_a_imprimir</vt:lpstr>
      <vt:lpstr>FormatoPE!Títulos_a_imprimir</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Sergio Pascual Conde Maldonado</dc:creator>
  <cp:lastModifiedBy>Sergio Pascual Conde Maldonado</cp:lastModifiedBy>
  <cp:lastPrinted>2012-01-27T17:12:54Z</cp:lastPrinted>
  <dcterms:created xsi:type="dcterms:W3CDTF">2011-05-04T15:11:54Z</dcterms:created>
  <dcterms:modified xsi:type="dcterms:W3CDTF">2012-02-08T12:42:09Z</dcterms:modified>
</cp:coreProperties>
</file>