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uvmx-my.sharepoint.com/personal/zs17013001_estudiantes_uv_mx/Documents/Proyecto Guiado/Trabajos para RSL/"/>
    </mc:Choice>
  </mc:AlternateContent>
  <xr:revisionPtr revIDLastSave="3863" documentId="13_ncr:20001_{409C6CE8-4057-4CF4-87F6-E7EE9FF955C0}" xr6:coauthVersionLast="47" xr6:coauthVersionMax="47" xr10:uidLastSave="{C068CF4C-F7B5-40D9-BF4C-071AB9A0D06A}"/>
  <bookViews>
    <workbookView xWindow="-120" yWindow="-120" windowWidth="29040" windowHeight="15840" tabRatio="833" activeTab="1" xr2:uid="{5C0DE11D-4BC5-4D99-815B-84FB6E6B6E3F}"/>
  </bookViews>
  <sheets>
    <sheet name="Tabla" sheetId="1" r:id="rId1"/>
    <sheet name="Estadísticas" sheetId="2" r:id="rId2"/>
    <sheet name="Artículos seleccionados" sheetId="18" r:id="rId3"/>
    <sheet name="Gráficos" sheetId="8" r:id="rId4"/>
    <sheet name="Códigos" sheetId="3" r:id="rId5"/>
    <sheet name="Categorías 1" sheetId="5" r:id="rId6"/>
    <sheet name="Categorías 2" sheetId="6" r:id="rId7"/>
    <sheet name="Frecuencia palabras clave" sheetId="13" r:id="rId8"/>
    <sheet name="Clasificación Requerimientos" sheetId="14" r:id="rId9"/>
    <sheet name="Clasificación Diseño" sheetId="15" r:id="rId10"/>
    <sheet name="Clasificación Construcción" sheetId="16" r:id="rId11"/>
    <sheet name="Clasificación Pruebas" sheetId="17" r:id="rId12"/>
    <sheet name="Respuesta PI1" sheetId="11" r:id="rId13"/>
    <sheet name="Respuesta PI2" sheetId="9" r:id="rId14"/>
    <sheet name="Respuesta PI3" sheetId="12" r:id="rId15"/>
  </sheets>
  <definedNames>
    <definedName name="_Hlk69059239" localSheetId="0">Tabla!$B$14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 l="1"/>
  <c r="F5" i="2"/>
  <c r="F6" i="2"/>
  <c r="F7" i="2"/>
  <c r="F8" i="2"/>
  <c r="F9" i="2"/>
  <c r="F3" i="2"/>
  <c r="B3" i="2"/>
  <c r="B29" i="13"/>
  <c r="B36" i="13"/>
  <c r="B34" i="13"/>
  <c r="B35" i="13"/>
  <c r="B33" i="13"/>
  <c r="B26" i="13"/>
  <c r="B28" i="13"/>
  <c r="B32" i="13"/>
  <c r="B31" i="13"/>
  <c r="B30" i="13"/>
  <c r="B27" i="13"/>
  <c r="G9" i="2"/>
  <c r="M6" i="2"/>
  <c r="M5" i="2"/>
  <c r="M4" i="2"/>
  <c r="M3" i="2"/>
  <c r="J4" i="2"/>
  <c r="J5" i="2"/>
  <c r="J6" i="2"/>
  <c r="J7" i="2"/>
  <c r="J8" i="2"/>
  <c r="J9" i="2"/>
  <c r="J3" i="2"/>
  <c r="E3" i="2"/>
  <c r="E8" i="2"/>
  <c r="E4" i="2"/>
  <c r="E5" i="2"/>
  <c r="E6" i="2"/>
  <c r="E7" i="2"/>
  <c r="B5" i="2"/>
  <c r="B4" i="2"/>
  <c r="E9" i="2" l="1"/>
  <c r="A42" i="1"/>
  <c r="A37" i="1"/>
  <c r="A38" i="1"/>
  <c r="A39" i="1"/>
  <c r="A40" i="1"/>
  <c r="A41" i="1"/>
  <c r="A32" i="1"/>
  <c r="A33" i="1"/>
  <c r="A34" i="1"/>
  <c r="A35" i="1"/>
  <c r="A36" i="1"/>
  <c r="A20" i="1"/>
  <c r="A21" i="1"/>
  <c r="A22" i="1"/>
  <c r="A23" i="1"/>
  <c r="A24" i="1"/>
  <c r="A25" i="1"/>
  <c r="A26" i="1"/>
  <c r="A27" i="1"/>
  <c r="A28" i="1"/>
  <c r="A29" i="1"/>
  <c r="A30" i="1"/>
  <c r="A31" i="1"/>
  <c r="A16" i="1"/>
  <c r="A17" i="1"/>
  <c r="A18" i="1" s="1"/>
  <c r="A19" i="1" s="1"/>
  <c r="A14" i="1"/>
  <c r="A15" i="1" s="1"/>
  <c r="A4" i="1"/>
  <c r="A5" i="1" s="1"/>
  <c r="A6" i="1" s="1"/>
  <c r="A7" i="1" s="1"/>
  <c r="A8" i="1" s="1"/>
  <c r="A9" i="1" s="1"/>
  <c r="A10" i="1" s="1"/>
  <c r="A11" i="1" s="1"/>
  <c r="A12" i="1" s="1"/>
  <c r="A13" i="1" s="1"/>
</calcChain>
</file>

<file path=xl/sharedStrings.xml><?xml version="1.0" encoding="utf-8"?>
<sst xmlns="http://schemas.openxmlformats.org/spreadsheetml/2006/main" count="1678" uniqueCount="804">
  <si>
    <t>#</t>
  </si>
  <si>
    <t>Título</t>
  </si>
  <si>
    <t>Año</t>
  </si>
  <si>
    <t>PI1</t>
  </si>
  <si>
    <t>PI2</t>
  </si>
  <si>
    <t>PI3</t>
  </si>
  <si>
    <t>Práctica o actividad</t>
  </si>
  <si>
    <t>Artefactos utilizados</t>
  </si>
  <si>
    <t>Bibliografía</t>
  </si>
  <si>
    <t>Preguntas que responde</t>
  </si>
  <si>
    <t>Contenido</t>
  </si>
  <si>
    <t>A Capability Maturity Proposal for Usability and Accessibility Centered Processes</t>
  </si>
  <si>
    <t>X</t>
  </si>
  <si>
    <t>Requerimientos</t>
  </si>
  <si>
    <t>Framework MODECUA</t>
  </si>
  <si>
    <t>Encuestas de contexto, Entrevistas con grupos objetivos, Encuestas personales, Cuestionarios, Evaluaciones heurísticas, Prototipos</t>
  </si>
  <si>
    <t>A Model-Driven Approach to Cross-Platform Development of Accessible Business Apps</t>
  </si>
  <si>
    <t>Fase Requerimientos</t>
  </si>
  <si>
    <t>Fase Diseño</t>
  </si>
  <si>
    <t>Fase Construcción</t>
  </si>
  <si>
    <t>Fase Pruebas</t>
  </si>
  <si>
    <t>-</t>
  </si>
  <si>
    <t>Accessibility-oriented design with a focus on autism aspects: designing a mobile application for autistic children’s daily routine</t>
  </si>
  <si>
    <t>Fuente</t>
  </si>
  <si>
    <t>ACM</t>
  </si>
  <si>
    <t>UserX Stories</t>
  </si>
  <si>
    <t>Uso de UserX Stories, Heurísticas de Nielsen y GAIA</t>
  </si>
  <si>
    <t>A Process Model to develop Educational Applications for Children with Dyslexia</t>
  </si>
  <si>
    <t>IEEE Xplore</t>
  </si>
  <si>
    <t>Uso del User-centered Approach</t>
  </si>
  <si>
    <r>
      <rPr>
        <b/>
        <sz val="11"/>
        <color theme="1"/>
        <rFont val="Calibri"/>
        <family val="2"/>
        <scheme val="minor"/>
      </rPr>
      <t xml:space="preserve">Requerimientos: </t>
    </r>
    <r>
      <rPr>
        <sz val="11"/>
        <color theme="1"/>
        <rFont val="Calibri"/>
        <family val="2"/>
        <scheme val="minor"/>
      </rPr>
      <t xml:space="preserve">Técnica de persona y Análisis de tarea de usuario; </t>
    </r>
    <r>
      <rPr>
        <b/>
        <sz val="11"/>
        <color theme="1"/>
        <rFont val="Calibri"/>
        <family val="2"/>
        <scheme val="minor"/>
      </rPr>
      <t xml:space="preserve">Diseño: </t>
    </r>
    <r>
      <rPr>
        <sz val="11"/>
        <color theme="1"/>
        <rFont val="Calibri"/>
        <family val="2"/>
        <scheme val="minor"/>
      </rPr>
      <t xml:space="preserve">Diagramas UML, Bosquejos/Mockups y Prototipos funcionales; </t>
    </r>
    <r>
      <rPr>
        <b/>
        <sz val="11"/>
        <color theme="1"/>
        <rFont val="Calibri"/>
        <family val="2"/>
        <scheme val="minor"/>
      </rPr>
      <t xml:space="preserve">Evaluación: </t>
    </r>
    <r>
      <rPr>
        <sz val="11"/>
        <color theme="1"/>
        <rFont val="Calibri"/>
        <family val="2"/>
        <scheme val="minor"/>
      </rPr>
      <t>Pruebas básicas y cognitivas, Encuestas de usabilidad y DST-J Test</t>
    </r>
  </si>
  <si>
    <t>Accessibility in an educational software system: Experiences and Design Tips</t>
  </si>
  <si>
    <t>Uso de versión modificada de SCRUM para abordar la accesibilidad</t>
  </si>
  <si>
    <t>Accessibility in the Software Life Cycle: A maieutic exercise in software engineering</t>
  </si>
  <si>
    <t>Framework de accesibilidad con recomendaciones</t>
  </si>
  <si>
    <t>Adapting SCRUM methodology to develop accessible web sites</t>
  </si>
  <si>
    <t>Artefactos de SCRUM y WCAG-EM</t>
  </si>
  <si>
    <t>Augmenting Requirements Gathering for People with Special Needs using IoT: A Position Paper</t>
  </si>
  <si>
    <t>Métodos para reunir requerimientos de acuerdo con el tipo de discapacidad</t>
  </si>
  <si>
    <t>Diarios de actividades, Encuestas, Cuestionarios y Prototipos</t>
  </si>
  <si>
    <t>Automatica11y: An Automated Refactoring Method and Tool for Improving Web Accessibility</t>
  </si>
  <si>
    <t>Enfoque Model-Driven; 28 requerimientos de accesibilidad de diseño enfocados en dispositivos móviles</t>
  </si>
  <si>
    <t>Creación de herramienta Automatica11y: Refactorización automatizado</t>
  </si>
  <si>
    <t>Enhanced UI Automator Viewer with improved Android Accessibility Evaluation Features</t>
  </si>
  <si>
    <t>Identificación de las mejores prácticas de accesibilidad móvil. Herramienta UI Automator Viewer</t>
  </si>
  <si>
    <t>Pautas de mejores prácticas de accesibilidad móvil</t>
  </si>
  <si>
    <t>Making a Teaching Material Repository Accessible. An Experience on an Open Source Platform</t>
  </si>
  <si>
    <t>Uso y análisis de herramientas para validar pautas de la WCAG: Examinator y Google ChromeVox. Realización de análisis propio de accesibilidad</t>
  </si>
  <si>
    <t>Reporte de problemas de accesibilidad proveído por la herramienta Examinator</t>
  </si>
  <si>
    <t>The Making of Accessible Android Applications: An Empirical Study on the State of the Practice</t>
  </si>
  <si>
    <t>Pautas de verificación de accesibilidad. Procedimiento para realizar la verificación</t>
  </si>
  <si>
    <t>Pautas de accesibilidad para aplicaciones móviles y Formulario de extracción de datos para verificar las pautas</t>
  </si>
  <si>
    <t>User Experiences system design for Visually Impaired and Blind Users in Oman</t>
  </si>
  <si>
    <t>Recomendaciones de diseño</t>
  </si>
  <si>
    <t>Accessibility Variability Model: The UTPL MOOC Case Study</t>
  </si>
  <si>
    <t>Scopus</t>
  </si>
  <si>
    <t>Modelo de Variabilidad de Accesibilidad</t>
  </si>
  <si>
    <t>Modelo de Accesibilidad OVM y Modelo de calidad</t>
  </si>
  <si>
    <t>A Collaboration Between Game Developers and Rehabilitation Researchers to Develop a Web-Based App for Persons With Physical Disabilities: Case Study</t>
  </si>
  <si>
    <t>Framework para guiar la creación de una aplicación web basada en salud, destinada para individuos con discapacidad física</t>
  </si>
  <si>
    <t>Design Box: Tecnología, Elementos estéticos, Planteamiento del problema y Audiencia</t>
  </si>
  <si>
    <t>Augmentative Requirements Engineering - Getting Closer to Sensitive User’s Needs</t>
  </si>
  <si>
    <t>Recomendaciones para reunir, especificar y verificar requerimientos</t>
  </si>
  <si>
    <t>Categorization and Comparison of Accessibility Testing Methods for Software Development</t>
  </si>
  <si>
    <t>Métodos para probar la accesibilidad</t>
  </si>
  <si>
    <t>Empowering Agile Project Members with Accessibility Testing Tools: A Case Study</t>
  </si>
  <si>
    <t>Improving accessibility of CMS‑based websites using automated methods</t>
  </si>
  <si>
    <t>Métodos para probar y mejorar la accesibilidad</t>
  </si>
  <si>
    <t>Improving Mobile Device Interaction for Parkinson’s Disease Patients via PD-Helper</t>
  </si>
  <si>
    <t>Pautas de diseño utilizadas para la accesibilidad</t>
  </si>
  <si>
    <t>Incorporating Accessibility Elements to the Software Engineering Process</t>
  </si>
  <si>
    <t>Proceso para el desarrollo de aplicaciones web accesibles llamado MTA, basado en el ISO/IEC 12207</t>
  </si>
  <si>
    <t>Validation of a usability assessment instrument according to the evaluators’ perspective about the users’ performance</t>
  </si>
  <si>
    <t>Uso de los ICF-US para evaluar la usabilidad de las tecnologías</t>
  </si>
  <si>
    <t>ICF-US I, ICF-US II</t>
  </si>
  <si>
    <t>An exploratory study of web adaptation techniques for people with low vision</t>
  </si>
  <si>
    <t>Identificación de conjunto de técnicas de accesibilidad</t>
  </si>
  <si>
    <t>Participatory Design with the Elderly in Software Development: A Case Study</t>
  </si>
  <si>
    <t>Uso de la metodología Diseño Participativo</t>
  </si>
  <si>
    <t>Accessible software development: a conceptual model proposal</t>
  </si>
  <si>
    <t>Modelo conceptual de desarrollo de software que aborda las fases del ciclo de vida por medio de sprints</t>
  </si>
  <si>
    <t>Usability in the lifecycle of medical software development</t>
  </si>
  <si>
    <t>Modelo resumido del mejor caso para métodos de diseño centrados en el ser humano</t>
  </si>
  <si>
    <t>Artefactos del modelo</t>
  </si>
  <si>
    <t>Web Accessibility for Visually Impaired People: Requirements and Design Issues</t>
  </si>
  <si>
    <t>Prototipo de solución que adapta un sitio web basado en preferencias de usuario y su discapacidad</t>
  </si>
  <si>
    <t>Diagramas UML</t>
  </si>
  <si>
    <t>What Methods Software Teams Prefer When Testing Web Accessibility</t>
  </si>
  <si>
    <t>Evaluación de métodos que prueban aspectos visuales o cognitivos</t>
  </si>
  <si>
    <t>Developing effective educative games for Arabic children primarily dyslexics</t>
  </si>
  <si>
    <t>Springer Link</t>
  </si>
  <si>
    <t>Recomendaciones de diseño para juegos para niños con dislexia</t>
  </si>
  <si>
    <t>Requirements Engineering for People with Cognitive Disabilities – Exploring New Ways for Peer-Researchers and Developers to Cooperate</t>
  </si>
  <si>
    <t>Enfoque combinando 2 métodos de diseño existentes: Inclusive Participatory Action Research y User Centred Design</t>
  </si>
  <si>
    <t>Historias de usuario, Casos de uso y Storyboards</t>
  </si>
  <si>
    <t>Development of a web-based insulin decision aid for the elderly: usability barriers and guidelines</t>
  </si>
  <si>
    <t>Uso de checklist de usabilidad (pautas de diseño) para hacer sitios web age-friendly</t>
  </si>
  <si>
    <t>User‑centered system design for assisted navigation of visually impaired individuals in outdoor cultural environments</t>
  </si>
  <si>
    <t>Técnicas para elicitar requerimientos de accesibilidad</t>
  </si>
  <si>
    <t>Entrevistas, Cuestionarios y Prototipos</t>
  </si>
  <si>
    <t>Acceptance tests for validating ARIA requirements in widgets</t>
  </si>
  <si>
    <t>Uso de estrategia de comportamiento para las pruebas de aceptación (Behaviour-driven development)</t>
  </si>
  <si>
    <t>Scripts para casos de prueba de aceptación</t>
  </si>
  <si>
    <t>Accessibility and Usability of Websites Intended for People with Disabilities: A Preliminary Study</t>
  </si>
  <si>
    <t>Uso de la herramienta WAVE para verificar la accesibilidad y recomendaciones para mejorar la accesibilidad y usabilidad</t>
  </si>
  <si>
    <t>Integration of accessibility design patterns with the software implementation process of ISO/IEC 29110</t>
  </si>
  <si>
    <t>Wiley</t>
  </si>
  <si>
    <t>Definición de 4 patrones de diseño de accesibilidad</t>
  </si>
  <si>
    <t>Diagramas de clases, Especificación de Requerimientos de Software y Checklists para verificar la accesibilidad</t>
  </si>
  <si>
    <t>Eliciting Accessibility Requirements An Approach based on the NFR Framework</t>
  </si>
  <si>
    <t>Uso del Framework NFR para elicitar requerimientos de accesibilidad</t>
  </si>
  <si>
    <t>Artefactos del Framework</t>
  </si>
  <si>
    <t>Reengineering for Accessibility: A Strategy Based on Software Awareness</t>
  </si>
  <si>
    <t>Propuesta de estrategia de reingeniería para promover la accesibilidad web en sistemas de legado</t>
  </si>
  <si>
    <t>Study of Accessibility Guidelines of Mobile Applications</t>
  </si>
  <si>
    <t>Propuesta de categorías de pautas de accesibilidad móvil probables</t>
  </si>
  <si>
    <t>Automated Accessibility Testing of Mobile Apps</t>
  </si>
  <si>
    <t>Introducción de la herramienta MATE y comparación con herramientas como Espresso y Robolectric</t>
  </si>
  <si>
    <t>Methods and Techniques of Adaptive Web Accessibility for the Blind and Visually Impaired</t>
  </si>
  <si>
    <t>ScienceDirect</t>
  </si>
  <si>
    <t>5 técnicas de adaptación basadas en problemas de accesibilidad</t>
  </si>
  <si>
    <t>Fuentes</t>
  </si>
  <si>
    <t>Años</t>
  </si>
  <si>
    <t>Diseño</t>
  </si>
  <si>
    <t>Construcción</t>
  </si>
  <si>
    <t>Pruebas</t>
  </si>
  <si>
    <t>TOTAL</t>
  </si>
  <si>
    <t>Snowballing</t>
  </si>
  <si>
    <t>Aplicación de criterios</t>
  </si>
  <si>
    <t>Libre acceso</t>
  </si>
  <si>
    <t>Duplicidad</t>
  </si>
  <si>
    <t>Filtrado por fechas</t>
  </si>
  <si>
    <t>Lectura de título</t>
  </si>
  <si>
    <t>Lectura del abstract</t>
  </si>
  <si>
    <t>Responde preguntas</t>
  </si>
  <si>
    <t>Aplicación de Snowballing</t>
  </si>
  <si>
    <t>Código</t>
  </si>
  <si>
    <t>Segmento</t>
  </si>
  <si>
    <t>MODECUA es un framework formalizado para medir la madurez de la capacidad de los procesos destinados a desarrollar software usable y accesible</t>
  </si>
  <si>
    <t>Evaluación</t>
  </si>
  <si>
    <t>Requerimientos de accesibilidad</t>
  </si>
  <si>
    <t>Heurísticas de Nielsen</t>
  </si>
  <si>
    <t>Pruebas DST-J</t>
  </si>
  <si>
    <t>Se aplicaron pruebas DST-J a cada estudiante para identificar el nivel de dislexia y se aplicaron 2 cuestionarios propuestos por el psicólogo para evaluar habilidades cognitivas y básicas</t>
  </si>
  <si>
    <t>Un objetivo clave es abordar problemas de accesibilidad en la oportunidad más temprana para reducir tiempo de desarrollo y refactorización</t>
  </si>
  <si>
    <t>Especialista en accesibilidad</t>
  </si>
  <si>
    <t>Expertos en accesibilidad</t>
  </si>
  <si>
    <t>Pruebas de accesibilidad</t>
  </si>
  <si>
    <t>Validación de requerimientos</t>
  </si>
  <si>
    <t>Pruebas automáticas</t>
  </si>
  <si>
    <t>Se realizan pruebas automáticas que simulan el entorno real para comprobar si hay problemas en el sistema y si se cumplen las Especificaciones del Sistema</t>
  </si>
  <si>
    <t>Prueba de aceptación</t>
  </si>
  <si>
    <t>se realiza la prueba de aceptación, o prueba alfa, donde se entrega el sistema a un cliente y, junto con el equipo de desarrollo, continúa la prueba hasta que se acuerda que la versión actual cumple con los requisitos del sistema</t>
  </si>
  <si>
    <t>Pruebas beta</t>
  </si>
  <si>
    <t>se realizan pruebas beta, donde el sistema se entrega a un mayor número de usuarios finales</t>
  </si>
  <si>
    <t>Herramientas de evaluación de accesibilidad</t>
  </si>
  <si>
    <t>En caso de desarrollo web, se deben realizar pruebas automáticas con las herramientas de evaluación de accesibilidad</t>
  </si>
  <si>
    <t>Guías de prueba</t>
  </si>
  <si>
    <t>Se deben desarrollar guías de prueba, donde se indiquen explícitamente las funcionalidades a probar, así como el resultado esperado</t>
  </si>
  <si>
    <t>Metodologías ágiles</t>
  </si>
  <si>
    <t>se decidió implementar metodologías ágiles basadas en SCRUM, pero integrando las etapas de validación de la accesibilidad y la usabilidad constantemente dentro del sprint bisemanal</t>
  </si>
  <si>
    <t>Verificaciones de accesibilidad</t>
  </si>
  <si>
    <t xml:space="preserve">realizar verificaciones de accesibilidad con el equipo de validación, tomando como referencia la Website Accessibility Conformance Evaluation Methodology (WCAG-EM). </t>
  </si>
  <si>
    <t>Artículo</t>
  </si>
  <si>
    <t>Pruebas de usuarios</t>
  </si>
  <si>
    <t>Aunque los validadores son importantes para detectar muchos problemas de accesibilidad, los tests se deben complementar con pruebas de usuarios</t>
  </si>
  <si>
    <t>Dentro de las herramientas analizadas, se encuentra Examinator, diseñada para evaluar la accesibilidad de un sitio web, tomando como base algunas técnicas recomendadas por la WCAG 2.0 para los criterios de conformidad A, AA y AAA</t>
  </si>
  <si>
    <t>Otra herramienta es Google ChromeVox, el cual es un lector de pantalla propio del navegador Google Chrome. Ofrece diversas alternativas para recorrer los sitios web, las cuales se basan en las distintas modalidades que tienen los usuarios al momento de visitar un sitio y que están basadas en los hábitos adquiridos, en la búsqueda de una información en particular, o en los intereses propios de profundizar en la información que están accediendo</t>
  </si>
  <si>
    <t>Análisis propio de accesibilidad</t>
  </si>
  <si>
    <t>Verificación de las pautas</t>
  </si>
  <si>
    <t>Se creó un formulario de extracción de datos utilizando Excel para facilitar la verificación de las pautas. Para cada una de ellas, el formulario contiene 4 piezas de información: El nombre de la pauta a verificar; El procedimiento a seguir para descubrir si la pauta está implementada; El efecto visual/auditivo que se espera observar en caso de que la pauta esté implementada; y, La salida a añadir una vez se evalúe la pauta</t>
  </si>
  <si>
    <t>Modelo de calidad</t>
  </si>
  <si>
    <t>se definió el modelo de calidad para medir la accesibilidad de los productos. Cada atributo de calidad está definido por un identificador, un nombre, un dominio, un principio/pauta, un nivel de accesibilidad y la fórmula para calcular el valor. Los atributos de calidad están relacionados con sus correspondientes puntos de variabilidad o variantes de la Accesibilidad OVM. Los valores aceptados para los atributos asociados a variantes pueden ser de 0 a 3; 0 indica nulo, 1 indica A, 2 indica AA y 3 indica AAA.
Los resultados del modelo de calidad definido proveerán información sobre el grado de accesibilidad de un producto específico y para cada uno de los principios de accesibilidad. Si el resultado está entre 0 y 1, el producto será etiquetado con A; si el resultado está entre 1 y 1.38, será AA; y, si el resultado está entre 1.39 y 1.96, será AAA.</t>
  </si>
  <si>
    <t>Proceso colaborativo</t>
  </si>
  <si>
    <t>Se describe un proceso colaborativo entre un equipo de investigadores de rehabilitación, investigadores de desarrollo de software, y stakeholders con únicas áreas de expertiz</t>
  </si>
  <si>
    <t>Métodos y herramientas formales</t>
  </si>
  <si>
    <t>Si una presunción de que los requerimientos funcionales que caen en un número y complejidad demuestran ser válida para servicios ICT para personas con necesidades de comunicación compleja, entonces algunos métodos y herramientas formales pueden ser utilizadas para probar los modelos de requerimientos formales simples para lógica exactitud</t>
  </si>
  <si>
    <t>Métodos de prueba de accesibilidad</t>
  </si>
  <si>
    <t>Técnicas de usabilidad</t>
  </si>
  <si>
    <t>Herramientas de prueba</t>
  </si>
  <si>
    <t>Se seleccionaron las herramientas de prueba: SiteImprove, Cambridge Simulation Glasses, y un simulador de dislexia.</t>
  </si>
  <si>
    <t>Herramientas para verificar la accesibilidad</t>
  </si>
  <si>
    <t>Una de las herramientas para verificar la accesibilidad de sitio web más versátiles es WAVE</t>
  </si>
  <si>
    <t>Esquema de colores</t>
  </si>
  <si>
    <t>Para la elaboración del diseño de los módulos de la aplicación, se adoptó un esquema de colores neutral como color de fondo y remarcar colores como el color de los íconos, para facilitar a los pacientes a distinguir los íconos</t>
  </si>
  <si>
    <t>Técnicas de elicitación de requerimientos</t>
  </si>
  <si>
    <t>Usa las técnicas de elicitación de requerimientos (como cuestionarios y entrevistas) para obtener requerimientos de accesibilidad</t>
  </si>
  <si>
    <t>Evaluar la accesibilidad del proyecto de software</t>
  </si>
  <si>
    <t>o	Evaluar la accesibilidad del proyecto de software
Se consideran los criterios establecidos por el ISO/IEC 12207: se analizan los requerimientos de accesibilidad del software para exactitud y probabilidad, consistencia, y trazabilidad entre los requerimientos de accesibilidad y el diseño accesible.</t>
  </si>
  <si>
    <t>Se identificaron un conjunto de técnicas obtenidas a partir de un estudio observacional:
•Ordenar elementos
o	Ordenar enlaces
o	Ordenar elementos de contenido.
o	Utilizar un formato efectivo de espacios en blanco y presentar el texto en pequeños bloques.
•Adaptación de texto
o	Presentar información importante en un tamaño de fuente de 12 a 14 puntos.
o	Utilizar fuentes Sans Serif.
o	Incrementar el espaciado de línea.
o	Utilizar alineación de texto a la izquierda.
o	Utilizar subrayado para enlaces.
•Adaptación de diseño
o	Presentar la información importante lo más cerca del centro de la pantalla como sea posible.
o	Utilizar presentación de página estrecha. Páginas de una sola columna.
o	Utilizar la linealización de la página.
•Elementos alterados
o	Agregar un área activa alrededor de un hipervínculo.
•Contraste de colores
o	Maximizar el contraste de la información/fondo en áreas de contenido críticas.
o	Presentar información en rojos, naranjas y amarillos y utilizar azules, verdes y violetas para fondos.
o	Utilizar un texto de color claro en fondos oscuros (polaridad negativa).</t>
  </si>
  <si>
    <t>Se hace mención del Diseño Participativo, el cual se define como una metodología que integra estudios, teorías y prácticas con el propósito de insertar al usuario final y demás interesados en actividades interactivas durante el desarrollo de un producto, servicio o entorno, generando conocimientos útiles y explorando diversas prácticas democráticas de interacción con diseñadores y usuarios</t>
  </si>
  <si>
    <t>Modelos de proceso de diseño participativo</t>
  </si>
  <si>
    <t>Existen muchos modelos de proceso de diseño participativo que establecen la fase de creación de prototipos, las etapas de recopilación y análisis de requerimientos, comprensión del contexto, diseño, implementación y evaluación del software</t>
  </si>
  <si>
    <t>Modelo Star Methodology</t>
  </si>
  <si>
    <t>Uno de estos modelos se llama Star Methodology. Estipula 6 fases que se asemejan a una estrella, siendo estas fases iterativas, que se pueden realizar tantas veces como sea necesario e iniciadas en cualquiera de las fases, excepto la fase de evaluación, que es central. Esta también se centra en la evaluación de la usabilidad.</t>
  </si>
  <si>
    <t>Técnica de Storytelling</t>
  </si>
  <si>
    <t>se aplicó la técnica HOOTD (Hierarchical Object-Oriented Task Descomposition), donde los participantes descomponen la descripción de una tarea en objetivos y acciones y asignan grupos de estos objetos a la interfaz</t>
  </si>
  <si>
    <t>Técnica HOOTD</t>
  </si>
  <si>
    <t>Técnica CISP</t>
  </si>
  <si>
    <t>Para la etapa de prototipado, se utilizó la técnica CISP (Cooperative Interactive Storyboard Prototyping), donde, a través de una serie de dibujos, se representa paso a paso la realización de una tarea. El propósito es que los participantes evalúen y propongan alternativas de mejora</t>
  </si>
  <si>
    <t>Técnica BrainDraw</t>
  </si>
  <si>
    <t>Como complemento, se aplicó la técnica de BrainDraw, donde se realiza una lluvia de ideas gráfica para generar ideas para el diseño de una interfaz digital.</t>
  </si>
  <si>
    <t>Técnica Icon Game Design</t>
  </si>
  <si>
    <t>se aplicó la técnica de Icon Game Design, donde los participantes diseñan íconos para alguna función de la interfaz de software y otros adivinan su significado</t>
  </si>
  <si>
    <t>Técnica Priority Workshop</t>
  </si>
  <si>
    <t>En otra sesión se aplicó la técnica de Priority Workshop, donde los participantes definen las prioridades del software en desarrollo. Como resultado, se tienen las decisiones de las características que serán incluidas y/o modificadas en el rediseño del sistema</t>
  </si>
  <si>
    <t>Modelo conceptual de desarrollo de software accesible</t>
  </si>
  <si>
    <t>*</t>
  </si>
  <si>
    <t>Se seleccionaron los métodos de de facto para cada una de las categorías, resultando en los siguientes:
•	WCAG walkthrough – Checklist/Guidelines – Discapacidad: Múltiple
•	SiteImprove – Verificador automático – Discapacidad: Múltiple
•	Cambridge Glasses – Simulación (físico) – Discapacidad: Visual
•	Lector de pantalla – Tecnología asistida/Simulación – Discapacidad: Visual
•	Dyslexia Simulator – Simulación (plugin de navegador) – Discapacidad: Cognitiva
•	Personas – Heurística – Discapacidad: Cognitiva</t>
  </si>
  <si>
    <r>
      <t xml:space="preserve">Métodos de </t>
    </r>
    <r>
      <rPr>
        <i/>
        <sz val="11"/>
        <color theme="1"/>
        <rFont val="Calibri"/>
        <family val="2"/>
        <scheme val="minor"/>
      </rPr>
      <t>de facto</t>
    </r>
  </si>
  <si>
    <t>Verificadores automáticos</t>
  </si>
  <si>
    <t>Se evaluaron múltiples verificadores automáticos (incluyendo WAVE) durante la sesión piloto, y se seleccionó SiteImprove porque tuvo la mejor retroalimentación con respecto a la interfaz de usuario y al diseño</t>
  </si>
  <si>
    <t>El uso de personas es un método bien conocido para familiarizarse más con un grupo de personas. Es frecuentemente utilizado en ICT para representar usuarios en grupos objetivos. Son utilizados típicamente durante el proceso de especificación, así como también durante el desarrollo, las pruebas y el marketing</t>
  </si>
  <si>
    <t>Método IPAR</t>
  </si>
  <si>
    <t>El método IPAR, creado por Janice Ollerton, es una variación del Participatory Action Research (PAR). IPAR incluye personas con discapacidades cognitivas en todos los pasos. Provee un framework para investigación-acción participativa integradora. Es una metodología práctica y alternativa para diseño de investigación integradora con colección de datos accesibles y herramientas de análisis. Cuestiona las relaciones de investigación tradicionales en los cuales la investigación es conducida en lugar de con personas con discapacidades intelectuales.</t>
  </si>
  <si>
    <t>Proceso de desarrollo de criterios de usabilidad</t>
  </si>
  <si>
    <t>Se siguió el paradigma User-Centered Design (UCD), el cual está basado en un proceso iterativo y de actualización continua, interactuando con los usuarios finales, analizando su retroalimentación y adoptando sus requerimientos hasta que el producto final esté desarrollado</t>
  </si>
  <si>
    <t>Estrategia de comportamiento para las pruebas de aceptación</t>
  </si>
  <si>
    <t>Se utilizó una estrategia de comportamiento para las pruebas de aceptación (BDD – Behaviour-driven development), la cual examina las aplicaciones considerando el comportamiento externo del sistema. En esta estrategia, los casos de prueba reflejan requerimientos de usuario como Historias de Usuario. Utiliza aserciones de interfaz externas, mientras se simulan acciones que representan escenarios de interacción de usuarios reales que serían ejecutados si el software estuviera en producción.</t>
  </si>
  <si>
    <t>Escenarios de interacción</t>
  </si>
  <si>
    <t>Enfoque de evaluación automática</t>
  </si>
  <si>
    <t>Casos de prueba de aceptación</t>
  </si>
  <si>
    <t>Para la implementación del primer prototipo, se utilizó la aplicación Pyccuracy, el cual es un software de desarrollo dirigido por comportamiento que asiste al proceso de desarrollo permitiendo casos de prueba de aceptación escritos usando lenguaje natural</t>
  </si>
  <si>
    <t>Herramienta para evaluar el comportamiento dinámico de requerimientos de accesibilidad RIA</t>
  </si>
  <si>
    <t>Para el segundo prototipo, se implementó aria-check. Esta es una herramienta que implementa el mismo enfoque del primer prototipo para evaluar el comportamiento dinámico de requerimientos de accesibilidad RIA a través de un escenario de uso</t>
  </si>
  <si>
    <t>Patrones de diseño de accesibilidad</t>
  </si>
  <si>
    <t>Patrones de accesibilidad</t>
  </si>
  <si>
    <t>El equipo de trabajo crea casos de prueba y procedimientos de prueba para probar los requerimientos de accesibilidad</t>
  </si>
  <si>
    <t>Listas de verificación de accesibilidad</t>
  </si>
  <si>
    <t>Framework NFR</t>
  </si>
  <si>
    <t>Se discute un método con su herramienta de apoyo para elicitar requerimientos de accesibilidad web temprano en el proceso de desarrollo. La estrategia está basada en construir catálogos de Requerimientos No Funcionales, como lo propone el Framework NFR. Esta herramienta provee el reúso del conocimiento en esos catálogos y la generación de artefactos</t>
  </si>
  <si>
    <t>Catálogo de accesibilidad</t>
  </si>
  <si>
    <t>Estrategia de reingeniería guiada por requerimientos</t>
  </si>
  <si>
    <t>Se propone una estrategia de reingeniería guiada por requerimientos para promover la accesibilidad web en sistemas de legado con base en los requerimientos no funcionales de conocimiento de software</t>
  </si>
  <si>
    <t>Herramienta MATE</t>
  </si>
  <si>
    <t>Se introduce la herramienta MATE (Mobile Accessibility Testing), la cual implementa pruebas de accesibilidad automatizadas</t>
  </si>
  <si>
    <t>Robolectric es un framework de pruebas unitarias, el cual puede también probar la interacción del usuario</t>
  </si>
  <si>
    <t>Técnicas de adaptación basadas en los problemas de accesibilidad</t>
  </si>
  <si>
    <t>Se identificaron 5 técnicas de adaptación basadas en los problemas de accesibilidad. Cuatro de ellos pertenecen a técnicas de presentación adaptadas y una cae en el apoyo a la navegación adaptada: Adaptive Multimedia Presentation, Canned Multimedia Presentation, Canned Text Presentation, Adaptation of Modality, Adaptive auditory link serialization</t>
  </si>
  <si>
    <t>Categoría</t>
  </si>
  <si>
    <t>Framework</t>
  </si>
  <si>
    <t>Enfoque</t>
  </si>
  <si>
    <t>Prueba</t>
  </si>
  <si>
    <t>Proceso</t>
  </si>
  <si>
    <t>Verificación</t>
  </si>
  <si>
    <t>Método</t>
  </si>
  <si>
    <t>Modelo</t>
  </si>
  <si>
    <t>Técnica</t>
  </si>
  <si>
    <t>Estrategia</t>
  </si>
  <si>
    <t>Técnicas para verificar la accesibilidad</t>
  </si>
  <si>
    <t>Artefactos para la accesibilidad</t>
  </si>
  <si>
    <t>Artefacto</t>
  </si>
  <si>
    <t>Artículos</t>
  </si>
  <si>
    <t>1, 26, 32</t>
  </si>
  <si>
    <t>1, 8, 26</t>
  </si>
  <si>
    <t>1, 8, 26, 32</t>
  </si>
  <si>
    <t>4, 26, 27, 30, 35</t>
  </si>
  <si>
    <t>4, 26</t>
  </si>
  <si>
    <t>35, 36</t>
  </si>
  <si>
    <t>24, 26</t>
  </si>
  <si>
    <t>Minutas de entrevistas con grupos objetivos</t>
  </si>
  <si>
    <t>Encuestas de contexto</t>
  </si>
  <si>
    <t>Encuestas personales</t>
  </si>
  <si>
    <t>Cuestionarios</t>
  </si>
  <si>
    <t>Evaluaciones heurísticas</t>
  </si>
  <si>
    <t>Prototipos/Wireframes</t>
  </si>
  <si>
    <t>Técnica de persona</t>
  </si>
  <si>
    <t>Análisis de tarea de usuario</t>
  </si>
  <si>
    <t>Bosquejos/Mockups</t>
  </si>
  <si>
    <t>Pruebas básicas y cognitivas</t>
  </si>
  <si>
    <t>Encuestas de usabilidad</t>
  </si>
  <si>
    <t>Artefactos de SCRUM adaptados a accesibilidad</t>
  </si>
  <si>
    <t>Diarios de actividades</t>
  </si>
  <si>
    <t>Reporte de problemas de accesibilidad</t>
  </si>
  <si>
    <t>Formulario de extracción de datos para verificar las pautas</t>
  </si>
  <si>
    <t>Design Box</t>
  </si>
  <si>
    <t>ICF-US</t>
  </si>
  <si>
    <t>Tienen como resultado las decisiones de las características que serán incluidas y/o modificadas</t>
  </si>
  <si>
    <t>Pruebas de aceptación</t>
  </si>
  <si>
    <t>Pruebas de usuario</t>
  </si>
  <si>
    <t>Pruebas de prototipo</t>
  </si>
  <si>
    <t>Escenarios de usuario</t>
  </si>
  <si>
    <t>Historias de usuario</t>
  </si>
  <si>
    <t>Storyboards</t>
  </si>
  <si>
    <t>Especificación de Requerimientos de Software</t>
  </si>
  <si>
    <t>Checklists para verificar la accesibilidad</t>
  </si>
  <si>
    <t>Catálogo de requerimientos de accesibilidad</t>
  </si>
  <si>
    <t>Artefactos de Workshops</t>
  </si>
  <si>
    <t>WAVE</t>
  </si>
  <si>
    <t>Lectores de pantalla</t>
  </si>
  <si>
    <t>Automatica11y</t>
  </si>
  <si>
    <t>HTML Code Sniffer</t>
  </si>
  <si>
    <t>UI Automator Viewer</t>
  </si>
  <si>
    <t>Examinator</t>
  </si>
  <si>
    <t>Google ChromeVox</t>
  </si>
  <si>
    <t>Android Accessibility Scanner</t>
  </si>
  <si>
    <t>aXe</t>
  </si>
  <si>
    <t>WebAIM</t>
  </si>
  <si>
    <t>9, 17</t>
  </si>
  <si>
    <t>Dyslexia Simulation</t>
  </si>
  <si>
    <t>Funkify Disability Simulation</t>
  </si>
  <si>
    <t>VoiceOver</t>
  </si>
  <si>
    <t>NVDA</t>
  </si>
  <si>
    <t>High contrast mode</t>
  </si>
  <si>
    <t>SiteImprove</t>
  </si>
  <si>
    <t>Cambridge Simulation Glasses</t>
  </si>
  <si>
    <t>AccTrace</t>
  </si>
  <si>
    <t>18, 28</t>
  </si>
  <si>
    <t>17, 18, 28</t>
  </si>
  <si>
    <t>Pyccuracy</t>
  </si>
  <si>
    <t>Aria-check</t>
  </si>
  <si>
    <t>Blindfolds</t>
  </si>
  <si>
    <t>11, 35</t>
  </si>
  <si>
    <t>SimDaltonism</t>
  </si>
  <si>
    <t>AChecker</t>
  </si>
  <si>
    <t>World Wide Web Consortium HTML Validator</t>
  </si>
  <si>
    <t>OmnesWeb</t>
  </si>
  <si>
    <t>MATE</t>
  </si>
  <si>
    <t>Android Lint</t>
  </si>
  <si>
    <t>Espresso</t>
  </si>
  <si>
    <t>Robolectric</t>
  </si>
  <si>
    <t>EarlGrey</t>
  </si>
  <si>
    <t>KIF</t>
  </si>
  <si>
    <t>Modelo conceptual</t>
  </si>
  <si>
    <t>Augmentative requirements engineering</t>
  </si>
  <si>
    <t>MODECUA Framework</t>
  </si>
  <si>
    <t>Development model framework</t>
  </si>
  <si>
    <t>Gantry Theme Framework</t>
  </si>
  <si>
    <t>Homero Framework</t>
  </si>
  <si>
    <t>IPAR Framework</t>
  </si>
  <si>
    <t>Context analysis</t>
  </si>
  <si>
    <t>NFR Framework</t>
  </si>
  <si>
    <t>36, 37</t>
  </si>
  <si>
    <t>5, 19, 28, 34, 35</t>
  </si>
  <si>
    <t>Criterios del ISO/IEC 12207</t>
  </si>
  <si>
    <t>Formulario de extracción de datos</t>
  </si>
  <si>
    <t>5, 18, 20, 21, 35</t>
  </si>
  <si>
    <t>6, 21, 33</t>
  </si>
  <si>
    <t>Checklists de verificación de accesibilidad</t>
  </si>
  <si>
    <t>Fase</t>
  </si>
  <si>
    <t>Requerimientos, Diseño</t>
  </si>
  <si>
    <t>Requerimientos, Pruebas</t>
  </si>
  <si>
    <t>Diseño, Pruebas</t>
  </si>
  <si>
    <t>Enfoques</t>
  </si>
  <si>
    <t>User-centered approach</t>
  </si>
  <si>
    <t>Automatic evaluation approach</t>
  </si>
  <si>
    <t>Versión modificada de SCRUM</t>
  </si>
  <si>
    <t>Proceso MTA</t>
  </si>
  <si>
    <t>Diseño Participativo</t>
  </si>
  <si>
    <t>5, 7</t>
  </si>
  <si>
    <t>4, 30, 32</t>
  </si>
  <si>
    <t>Métodos</t>
  </si>
  <si>
    <t>Data entry checking</t>
  </si>
  <si>
    <t>CSS/SCSS Class Override</t>
  </si>
  <si>
    <t>HTML Output Override</t>
  </si>
  <si>
    <t>MVC-based extension override</t>
  </si>
  <si>
    <t>Barrier Walkthrough</t>
  </si>
  <si>
    <t>Cognitive Walkthrough</t>
  </si>
  <si>
    <t>Heuristic Evaluation</t>
  </si>
  <si>
    <t>WCAG Walkthrough</t>
  </si>
  <si>
    <t>Personas</t>
  </si>
  <si>
    <t>28, 17</t>
  </si>
  <si>
    <t>Construcción, Pruebas</t>
  </si>
  <si>
    <t>Técnicas</t>
  </si>
  <si>
    <t>Conducir pruebas y revisiones pequeñas</t>
  </si>
  <si>
    <t>Storytelling</t>
  </si>
  <si>
    <t>HOOTD</t>
  </si>
  <si>
    <t>CISP</t>
  </si>
  <si>
    <t>BrainDraw</t>
  </si>
  <si>
    <t>Icon Game Design</t>
  </si>
  <si>
    <t>Priority Workshop</t>
  </si>
  <si>
    <t>Adaptive Multimedia Presentation</t>
  </si>
  <si>
    <t>Canned Multimedia Presentation</t>
  </si>
  <si>
    <t>Canned Text Presentation</t>
  </si>
  <si>
    <t>Adaptation of Modality</t>
  </si>
  <si>
    <t>Adaptive Auditory Link Serialization</t>
  </si>
  <si>
    <t>Considerar consultores expertos con conocimiento en pruebas de accesibilidad</t>
  </si>
  <si>
    <t>Patrones de diseño</t>
  </si>
  <si>
    <t>Authentication adapter</t>
  </si>
  <si>
    <t>Blindness adapter</t>
  </si>
  <si>
    <t>Requerimientos, Diseño, Construcción, Pruebas</t>
  </si>
  <si>
    <t>Diseño, Construcción</t>
  </si>
  <si>
    <t>Mobile-specific framework</t>
  </si>
  <si>
    <t>(WebAIM, WCAG Checklist)</t>
  </si>
  <si>
    <t>6</t>
  </si>
  <si>
    <t>1</t>
  </si>
  <si>
    <t>21</t>
  </si>
  <si>
    <t>11</t>
  </si>
  <si>
    <t>12</t>
  </si>
  <si>
    <t>35</t>
  </si>
  <si>
    <t>Submodelo U+A SPICE</t>
  </si>
  <si>
    <t>MD2 Framework</t>
  </si>
  <si>
    <t>we provide a framework (conceptual model) for other teams to replicate to build a Web-based mHealth app for individuals with physical disability</t>
  </si>
  <si>
    <t>Framework conceptual model</t>
  </si>
  <si>
    <t>Requirements engineering framework</t>
  </si>
  <si>
    <t>Augmentative requirements engineering is a requirements engineering framework that provides a holistic view on requirements for augmentative and alternative communication services, concerning sensitive users’ abilities and needs, service domain and associated intermediary users</t>
  </si>
  <si>
    <t>Gantry theme framework</t>
  </si>
  <si>
    <t>Homero framework</t>
  </si>
  <si>
    <t>ICF conceptual framework</t>
  </si>
  <si>
    <t>Based on the ICF conceptual framework, the article presents the ICF based Usability Scale (ICF-US) to evaluate the usability of technologies for ageing in place and reports a study aiming</t>
  </si>
  <si>
    <t>ICF Conceptual Framework</t>
  </si>
  <si>
    <t>Los prototipos de interfaz complementan la información de los UserX stories, ya que permite un mayor entendimiento de la solución desarrollada</t>
  </si>
  <si>
    <t>Prototipos de interfaz</t>
  </si>
  <si>
    <t>Prototipos funcionales</t>
  </si>
  <si>
    <t>Prototipo inicial</t>
  </si>
  <si>
    <t>1, 3, 4, 8, 24, 26, 32, 36</t>
  </si>
  <si>
    <t>Aspectos estructurales</t>
  </si>
  <si>
    <t>Casos de uso</t>
  </si>
  <si>
    <t>Casos de uso: Los investigadores en pares reportan experiencias de su vida real y compartir sus pensamientos en qué aplicaciones de un sistema o producto necesitan. Esto especifica los requerimientos para un sistema y define las características que el sistema debería tener para los usuarios finales</t>
  </si>
  <si>
    <t>4, 8, 17, 28</t>
  </si>
  <si>
    <t>Práctica</t>
  </si>
  <si>
    <t>Diagrama</t>
  </si>
  <si>
    <t>Metodología</t>
  </si>
  <si>
    <t>Herramientas</t>
  </si>
  <si>
    <t>Pruebas de personas</t>
  </si>
  <si>
    <t>Pruebas de mago de oz</t>
  </si>
  <si>
    <t>Prueba de unidad</t>
  </si>
  <si>
    <t>Pruebas de integración</t>
  </si>
  <si>
    <t>Pruebas de sistema</t>
  </si>
  <si>
    <t>Casos de prueba</t>
  </si>
  <si>
    <t>Palabra clave</t>
  </si>
  <si>
    <t>Frecuencia</t>
  </si>
  <si>
    <t>Evaluadores automáticos (como WAVE)</t>
  </si>
  <si>
    <t>Google ChromeVox (lector de pantalla)</t>
  </si>
  <si>
    <t>Dyslexia Simulator</t>
  </si>
  <si>
    <t>MODECUA</t>
  </si>
  <si>
    <t>Framework development model</t>
  </si>
  <si>
    <t>Conceptual model</t>
  </si>
  <si>
    <t>Análisis de contexto de uso</t>
  </si>
  <si>
    <t>Frameworks</t>
  </si>
  <si>
    <t>Heuristic evaluation</t>
  </si>
  <si>
    <t>Habilidades cognitivas y básicas</t>
  </si>
  <si>
    <t>Cuestionario de usabilidad</t>
  </si>
  <si>
    <t>DST-J Test</t>
  </si>
  <si>
    <t>Evaluadores automáticos</t>
  </si>
  <si>
    <t>Herramientas de evaluación automática</t>
  </si>
  <si>
    <t>Evaluar gráficos de la página web</t>
  </si>
  <si>
    <t>Uso de Accesibilidad OVM y modelo de calidad</t>
  </si>
  <si>
    <t>Evaluar requerimientos de accesibilidad</t>
  </si>
  <si>
    <t>Evaluar el diseño arquitectónico del sistema en relación con los requerimientos de accesibilidad</t>
  </si>
  <si>
    <t>Uso de ICF-US para evaluar la usabilidad de las tecnologías</t>
  </si>
  <si>
    <t>Uso de Star Methodology para evaluar la usabilidad</t>
  </si>
  <si>
    <t>Evaluaciones de usuario</t>
  </si>
  <si>
    <t>Model-driven approach</t>
  </si>
  <si>
    <t>Diseño participativo</t>
  </si>
  <si>
    <t>Agile approaches</t>
  </si>
  <si>
    <t>Desarrollo de casos de prueba escritos usando lenguaje natural</t>
  </si>
  <si>
    <t>Integración de un experto en accesibilidad</t>
  </si>
  <si>
    <t>Mixed-method research approach</t>
  </si>
  <si>
    <t>Prototype modelling</t>
  </si>
  <si>
    <t>Acero Approach</t>
  </si>
  <si>
    <t>ARIA Evaluation Approach</t>
  </si>
  <si>
    <t>Persona</t>
  </si>
  <si>
    <t>Conducir pruebas pequeñas y revisiones</t>
  </si>
  <si>
    <t>Técnicas de elicitación de requerimientos (como cuestionarios y entrevistas)</t>
  </si>
  <si>
    <t>Técnicas de asesoramiento de la WCAG</t>
  </si>
  <si>
    <t>Observaciones</t>
  </si>
  <si>
    <t>Entrevistas</t>
  </si>
  <si>
    <t>Sondas culturales</t>
  </si>
  <si>
    <t>Grupos de enfoque</t>
  </si>
  <si>
    <t>Contexto de uso</t>
  </si>
  <si>
    <t>Prototipado inicial</t>
  </si>
  <si>
    <t>Pruebas iniciales en un ambiente controlado</t>
  </si>
  <si>
    <t>Uso de Web Accessibility Initiative ARIA in HTML5</t>
  </si>
  <si>
    <t>Prototipado</t>
  </si>
  <si>
    <t>Retrospective think-aloud</t>
  </si>
  <si>
    <t>Lluvia de ideas</t>
  </si>
  <si>
    <t>Observación directa</t>
  </si>
  <si>
    <t>Encuestas y cuestionarios</t>
  </si>
  <si>
    <t>Discusiones en grupo</t>
  </si>
  <si>
    <t>Modelado empático</t>
  </si>
  <si>
    <t>Escenarios y personas</t>
  </si>
  <si>
    <t>Diseño cooperativo y participativo</t>
  </si>
  <si>
    <t>Data Entry Checking</t>
  </si>
  <si>
    <t>Workshops</t>
  </si>
  <si>
    <t>Cambridge glasses</t>
  </si>
  <si>
    <t>Lector de pantalla</t>
  </si>
  <si>
    <t>Método User Centred Design</t>
  </si>
  <si>
    <t>Grupo de enfoque</t>
  </si>
  <si>
    <t>Storyboard</t>
  </si>
  <si>
    <t>The Easy Cognitive Walkthrough</t>
  </si>
  <si>
    <t>Modelos</t>
  </si>
  <si>
    <t>U+A SPICE</t>
  </si>
  <si>
    <t>Modelo de variabilidad de accesibilidad</t>
  </si>
  <si>
    <t>Star Methodology</t>
  </si>
  <si>
    <t>Modelo conceptual de desarrollo de software accesible usando enfoques ágiles y centrados en el usuario</t>
  </si>
  <si>
    <t>Summarized best case model for human-centered design methods</t>
  </si>
  <si>
    <t>Modelo de metas</t>
  </si>
  <si>
    <t>Verificaciones manuales de accesibilidad</t>
  </si>
  <si>
    <t>Uso de pruebas de accesibilidad</t>
  </si>
  <si>
    <t>Uso de pautas de accesibilidad</t>
  </si>
  <si>
    <t>Verificación de requerimientos</t>
  </si>
  <si>
    <t>Uso de verificadores automáticos</t>
  </si>
  <si>
    <t>Frecuencia indirecta</t>
  </si>
  <si>
    <t>Procesos</t>
  </si>
  <si>
    <t>Procesos del framework modelo conceptual</t>
  </si>
  <si>
    <t>MTA</t>
  </si>
  <si>
    <t>Proceso User-centered design</t>
  </si>
  <si>
    <t>Metodologías</t>
  </si>
  <si>
    <t>Metodologías ágiles basadas en SCRUM</t>
  </si>
  <si>
    <t>Metodología del proceso MTA</t>
  </si>
  <si>
    <t>Metodología User-centered design</t>
  </si>
  <si>
    <t>Pruebas de usabilidad</t>
  </si>
  <si>
    <t>Diagramas</t>
  </si>
  <si>
    <t>Diagrama de casos de uso</t>
  </si>
  <si>
    <t>Diagrama de flujo</t>
  </si>
  <si>
    <t>Diagrama de clases</t>
  </si>
  <si>
    <t>Diagrama de estados</t>
  </si>
  <si>
    <t>Diagrama de actividades</t>
  </si>
  <si>
    <t>Estrategias</t>
  </si>
  <si>
    <t>Integración de un especialista en accesibilidad</t>
  </si>
  <si>
    <t>Estrategia de comportamiento (BDD - Behaviour-driven development)</t>
  </si>
  <si>
    <t>Estrategia de reingeniería guiada por requerimientos para promover la accesibilidad web en sistemas de legado</t>
  </si>
  <si>
    <t>Authentication Adapter</t>
  </si>
  <si>
    <t>Blindness Adapter</t>
  </si>
  <si>
    <t>Dichromatic color vision adapter</t>
  </si>
  <si>
    <t>Blurry vision adapter</t>
  </si>
  <si>
    <t>1, 17</t>
  </si>
  <si>
    <t>7, 30</t>
  </si>
  <si>
    <t>A11ychecker</t>
  </si>
  <si>
    <t>Conducir cuestionarios y/o entrevistas</t>
  </si>
  <si>
    <t>1, 8, 21, 24, 26, 32</t>
  </si>
  <si>
    <t>7, 11, 18, 28</t>
  </si>
  <si>
    <t>6, 35</t>
  </si>
  <si>
    <t>Software Requirements Fundamentals</t>
  </si>
  <si>
    <t>Requirements Process</t>
  </si>
  <si>
    <t>Requirements Elicitation</t>
  </si>
  <si>
    <t>Requirements Analysis</t>
  </si>
  <si>
    <t>Requirements Specification</t>
  </si>
  <si>
    <t>Requirements Validation</t>
  </si>
  <si>
    <t>Practical Considerations</t>
  </si>
  <si>
    <t>Software Requirements Tools</t>
  </si>
  <si>
    <t>Process Models</t>
  </si>
  <si>
    <t>Process Actors</t>
  </si>
  <si>
    <t>Secciones</t>
  </si>
  <si>
    <t>Elicitation Techniques</t>
  </si>
  <si>
    <t>Requirements Sources</t>
  </si>
  <si>
    <r>
      <rPr>
        <b/>
        <sz val="11"/>
        <color theme="1"/>
        <rFont val="Calibri"/>
        <family val="2"/>
        <scheme val="minor"/>
      </rPr>
      <t>User-centered design approach</t>
    </r>
    <r>
      <rPr>
        <sz val="11"/>
        <color theme="1"/>
        <rFont val="Calibri"/>
        <family val="2"/>
        <scheme val="minor"/>
      </rPr>
      <t xml:space="preserve">
- Psicólogo
- Profesor de educación especial
- Usuario con discapacidad
- Analista IT
- Diseñador
- Programador
</t>
    </r>
    <r>
      <rPr>
        <b/>
        <sz val="11"/>
        <color theme="1"/>
        <rFont val="Calibri"/>
        <family val="2"/>
        <scheme val="minor"/>
      </rPr>
      <t>Versión modificada de SCRUM</t>
    </r>
    <r>
      <rPr>
        <sz val="11"/>
        <color theme="1"/>
        <rFont val="Calibri"/>
        <family val="2"/>
        <scheme val="minor"/>
      </rPr>
      <t xml:space="preserve">
- Experto en accesibilidad
</t>
    </r>
    <r>
      <rPr>
        <b/>
        <sz val="11"/>
        <color theme="1"/>
        <rFont val="Calibri"/>
        <family val="2"/>
        <scheme val="minor"/>
      </rPr>
      <t>Modelo conceptual</t>
    </r>
    <r>
      <rPr>
        <sz val="11"/>
        <color theme="1"/>
        <rFont val="Calibri"/>
        <family val="2"/>
        <scheme val="minor"/>
      </rPr>
      <t xml:space="preserve">
- Investigadores de rehabilitación
- Investigadores de desarrollo de software
- Stakeholders con áreas únicas de expertiz
</t>
    </r>
    <r>
      <rPr>
        <b/>
        <sz val="11"/>
        <color theme="1"/>
        <rFont val="Calibri"/>
        <family val="2"/>
        <scheme val="minor"/>
      </rPr>
      <t xml:space="preserve">Método IPAR
</t>
    </r>
    <r>
      <rPr>
        <sz val="11"/>
        <color theme="1"/>
        <rFont val="Calibri"/>
        <family val="2"/>
        <scheme val="minor"/>
      </rPr>
      <t xml:space="preserve">- Stakeholders con y sin discapacidades
</t>
    </r>
    <r>
      <rPr>
        <b/>
        <sz val="11"/>
        <color theme="1"/>
        <rFont val="Calibri"/>
        <family val="2"/>
        <scheme val="minor"/>
      </rPr>
      <t xml:space="preserve">Proceso de requerimientos de la interfaz para la comunidad con discapacidad visual
</t>
    </r>
    <r>
      <rPr>
        <sz val="11"/>
        <color theme="1"/>
        <rFont val="Calibri"/>
        <family val="2"/>
        <scheme val="minor"/>
      </rPr>
      <t>- Usuarios con discapacidad visual</t>
    </r>
  </si>
  <si>
    <t>Conceptual Modeling</t>
  </si>
  <si>
    <t>- Diagrama de casos de uso</t>
  </si>
  <si>
    <t>Requirements Reviews</t>
  </si>
  <si>
    <t>Prototyping</t>
  </si>
  <si>
    <t>Acceptance Tests</t>
  </si>
  <si>
    <t>Requirements Attributes</t>
  </si>
  <si>
    <t>Software Design Fundamentals</t>
  </si>
  <si>
    <t>Key Issues in Software Design</t>
  </si>
  <si>
    <t>Software Structure and Architecture</t>
  </si>
  <si>
    <t>Design Patterns</t>
  </si>
  <si>
    <t>- Authentication Adapter
- Blindness Adapter
- Dichromatic color vision adapter
- Blurry Vision Adapter</t>
  </si>
  <si>
    <t>User Interface Design</t>
  </si>
  <si>
    <t>General User Interface Design Principles</t>
  </si>
  <si>
    <t>User Interface Design Issues</t>
  </si>
  <si>
    <t>The Design of User Interaction Modalities</t>
  </si>
  <si>
    <t>The Design of Information Presentation</t>
  </si>
  <si>
    <t>User Interface Design Process</t>
  </si>
  <si>
    <t>- Perceptible
- Operable
- Comprensible</t>
  </si>
  <si>
    <t>- Etiquetar elementos de formulario
- Incrementar el área de touch de los elementos en caso de dispositivos móviles
- Permitir la navegación con TABS y otras herramientas
- Evitar controles que requieran la tecnología mouseover
- Permitir uso de atajos de teclado</t>
  </si>
  <si>
    <t>- Contraste de colores
- Mínimo texto en la interfaz
- Tamaño de letra adecuado
- Imágenes de tamaño adecuado y con texto alternativo
- Uso de niveles de encabezado
- Uso de fuentes Sans Serif
- Ordenar contenido por relevancia
- Alinear texto a la izquierda
- Incrementar espaciado de línea
- Colores ligeros
- Controles de formulario de tamaño considerable para que no requieran movimientos de mouse precisos
- Tablas entendibles y no anidadas</t>
  </si>
  <si>
    <t>- Diseño de Prototipos/Wireframes
- Elaboración de Bosquejos/Mockups
- Reuniones con usuarios finales y stakeholders</t>
  </si>
  <si>
    <t>- Mostrar contenido en diferente tamaño
- Incrementar el contraste de color
- Mostrar solo contenido relevante
- Magnificación de contenido</t>
  </si>
  <si>
    <t>Software Design Quality Analysis and Evaluation</t>
  </si>
  <si>
    <t>Quality Attributes</t>
  </si>
  <si>
    <t>- Usabilidad
- Accesibilidad</t>
  </si>
  <si>
    <t>Quality Analysis and Evaluation Techniques</t>
  </si>
  <si>
    <t>Software Design Notations</t>
  </si>
  <si>
    <t>- Diagrama de clases</t>
  </si>
  <si>
    <t>- Diagrama de estados
- Diagrama de flujo
- Diagrama de actividades</t>
  </si>
  <si>
    <t>Structural Descriptions (Static View)</t>
  </si>
  <si>
    <t>Behavioral Descriptions (Dynamic View)</t>
  </si>
  <si>
    <t>Software Design Strategies and Methods</t>
  </si>
  <si>
    <t>General Strategies</t>
  </si>
  <si>
    <t>- HOOTD
- CISP
- BrainDraw
- Icon Game Design
- Adaptive Multimedia Presentation
- Canned Multimedia Presentation
- Canned Text Presentation
- Adaptation of Modality
- Adaptive Auditory Link Serialization
- Esquema de colores
- Design Box
- Escenarios de Usuario</t>
  </si>
  <si>
    <t>Other Methods</t>
  </si>
  <si>
    <t>Software Design Tools</t>
  </si>
  <si>
    <t>Software Construction Fundamentals</t>
  </si>
  <si>
    <t>Managing Construction</t>
  </si>
  <si>
    <t>Construction Technologies</t>
  </si>
  <si>
    <t>Software Construction Tools</t>
  </si>
  <si>
    <t>Construction Planning</t>
  </si>
  <si>
    <t>Construction Testing</t>
  </si>
  <si>
    <t>- Pruebas de unidad
- Pruebas de integración
- Pruebas de sistema</t>
  </si>
  <si>
    <t>Construction Quality</t>
  </si>
  <si>
    <r>
      <rPr>
        <b/>
        <sz val="11"/>
        <color theme="1"/>
        <rFont val="Calibri"/>
        <family val="2"/>
        <scheme val="minor"/>
      </rPr>
      <t xml:space="preserve">SCRUM
</t>
    </r>
    <r>
      <rPr>
        <sz val="11"/>
        <color theme="1"/>
        <rFont val="Calibri"/>
        <family val="2"/>
        <scheme val="minor"/>
      </rPr>
      <t xml:space="preserve">- Elaboración de pruebas de accesibilidad
- Correcciones de accesibilidad
- Revisiones
</t>
    </r>
    <r>
      <rPr>
        <b/>
        <sz val="11"/>
        <color theme="1"/>
        <rFont val="Calibri"/>
        <family val="2"/>
        <scheme val="minor"/>
      </rPr>
      <t xml:space="preserve">Proceso MTA
</t>
    </r>
    <r>
      <rPr>
        <sz val="11"/>
        <color theme="1"/>
        <rFont val="Calibri"/>
        <family val="2"/>
        <scheme val="minor"/>
      </rPr>
      <t>- Planear y realizar pruebas de accesibilidad</t>
    </r>
  </si>
  <si>
    <t>GUI Builders</t>
  </si>
  <si>
    <t>- Gantry Theme Framework
- Homero Framework</t>
  </si>
  <si>
    <t>Unit Testing Tools</t>
  </si>
  <si>
    <t>- Espresso
- Robolectric
- Android Lint</t>
  </si>
  <si>
    <t>Software Testing Fundamentals</t>
  </si>
  <si>
    <t>Test Levels</t>
  </si>
  <si>
    <t>The Target of the Test</t>
  </si>
  <si>
    <t>Objectives of Testing</t>
  </si>
  <si>
    <t>Test Techniques</t>
  </si>
  <si>
    <t>Input Domain-Based Techniques</t>
  </si>
  <si>
    <r>
      <rPr>
        <b/>
        <sz val="11"/>
        <color theme="1"/>
        <rFont val="Calibri"/>
        <family val="2"/>
        <scheme val="minor"/>
      </rPr>
      <t xml:space="preserve">Random Testing
</t>
    </r>
    <r>
      <rPr>
        <sz val="11"/>
        <color theme="1"/>
        <rFont val="Calibri"/>
        <family val="2"/>
        <scheme val="minor"/>
      </rPr>
      <t>- Herramienta MATE</t>
    </r>
  </si>
  <si>
    <t>Usage-Based Techniques</t>
  </si>
  <si>
    <t>Based on the Software Engineering's Intuition and Experience</t>
  </si>
  <si>
    <t>- Considerar expertos con conocimiento en pruebas de accesibilidad</t>
  </si>
  <si>
    <t>Model-Based Techniques</t>
  </si>
  <si>
    <t>Test Process</t>
  </si>
  <si>
    <t>Test Activities</t>
  </si>
  <si>
    <t>Software Testing Tools</t>
  </si>
  <si>
    <t>Categories of Tools</t>
  </si>
  <si>
    <t>- Pruebas de aceptación
- Herramientas evaluadoras de accesibilidad
- Herramientas simuladoras
- Star Methodology</t>
  </si>
  <si>
    <t>- Cuestionarios
- Entrevistas
- Storytelling
- Priority Workshop
- Técnica de Persona
- Encuestas Personales
- Workshops
- Encuestas de contexto
- Evaluaciones heurísticas
- UserX Stories
- Análisis de tarea de usuario
- Prueba básicas y cognitivas
- Prueba DST-J
- Diario de actividades
- Historias de usuario
- Storyboards
- Observación directa
- Sondas culturales
- Grupos de enfoque
- Lluvia de ideas</t>
  </si>
  <si>
    <r>
      <rPr>
        <b/>
        <sz val="11"/>
        <color theme="1"/>
        <rFont val="Calibri"/>
        <family val="2"/>
        <scheme val="minor"/>
      </rPr>
      <t xml:space="preserve">User Observation Heuristics
</t>
    </r>
    <r>
      <rPr>
        <sz val="11"/>
        <color theme="1"/>
        <rFont val="Calibri"/>
        <family val="2"/>
        <scheme val="minor"/>
      </rPr>
      <t>- Barrier Walkthrough
- Cognitive Walkthrough
- Heuristic Evaluation
- WCAG Walkthrough
- The Easy Cognitive Walkthrough</t>
    </r>
  </si>
  <si>
    <t>- Modelo conceptual
- Development Model Framework
- ICF Conceptual Framework
- U+A SPICE
- Modelo de calidad
- Behaviour-driven development</t>
  </si>
  <si>
    <t>- Guías de prueba
- Casos de prueba
- Inclusión de experto en accesibilidad
- Pautas de accesibilidad</t>
  </si>
  <si>
    <t>Development Environments</t>
  </si>
  <si>
    <t>- Automatica11y Tool
- HTML Output Override
- CSS/SCSS Class Override</t>
  </si>
  <si>
    <t>Verificar la accesibilidad del producto de software mediante:
- Pruebas de accesibilidad
- Pruebas de aceptación
- Pruebas de usuario
- Pruebas beta
- Pruebas de mago de oz</t>
  </si>
  <si>
    <r>
      <rPr>
        <b/>
        <sz val="11"/>
        <color theme="1"/>
        <rFont val="Calibri"/>
        <family val="2"/>
        <scheme val="minor"/>
      </rPr>
      <t xml:space="preserve">Stakeholders
</t>
    </r>
    <r>
      <rPr>
        <sz val="11"/>
        <color theme="1"/>
        <rFont val="Calibri"/>
        <family val="2"/>
        <scheme val="minor"/>
      </rPr>
      <t>- Usuarios con discapacidad relacionada al software
- Especialista en accesibilidad</t>
    </r>
  </si>
  <si>
    <t>- Planear las pruebas de accesibilidad
- Generar Escenarios de Interacción
- Establecer ambiente de pruebas
- Uso de Checklists
- Generar reportes de las pruebas</t>
  </si>
  <si>
    <t>- Uso de prototipos y validar con stakeholders
- Validar la trazabilidad de la ERS con las necesidades y expectativas</t>
  </si>
  <si>
    <r>
      <rPr>
        <b/>
        <sz val="11"/>
        <color theme="1"/>
        <rFont val="Calibri"/>
        <family val="2"/>
        <scheme val="minor"/>
      </rPr>
      <t xml:space="preserve">Development model framework
</t>
    </r>
    <r>
      <rPr>
        <sz val="11"/>
        <color theme="1"/>
        <rFont val="Calibri"/>
        <family val="2"/>
        <scheme val="minor"/>
      </rPr>
      <t>- Buscar y seleccionar la documentación referente a accesibilidad, de acuerdo con el tipo de proyecto
- Determinar alcance y factibilidad
- Generar ERS</t>
    </r>
  </si>
  <si>
    <t>- Accesibilidad
- Usabilidad</t>
  </si>
  <si>
    <t>Total</t>
  </si>
  <si>
    <t>- MODECUA Framework
- Development model framework
- User-centered design approach
- Versión modificada de SCRUM
- Modelo conceptual
- Augmentative Requirements Engineering
- Método IPAR
- Context analysis
- NFR Framework
- Proceso MTA
- Proceso de requerimientos de la interfaz para la comunidad con discapacidad visual
- Estrategia por reingeniería</t>
  </si>
  <si>
    <t>Segmento en inglés</t>
  </si>
  <si>
    <t>MODECUA is inspired by the necessity of having a formalized framework to measure the capability maturity of processes intended to develop usable and accessible software</t>
  </si>
  <si>
    <t>The major contribution of this paper is the presentation of a draft to a proposal for a framework development model. In this framework, accessibility is present throughout the software lifecycle, in an explicit and justified way, based on the four main phases present in most framework development models.</t>
  </si>
  <si>
    <t>This paper discusses a method and its supporting tool to elicit web Accessibility Requirements (ARs) early in the development process. The followed strategy is based on building NonFunctional Requirements (NFRs) catalogues, as proposed by the NFR Framework [2][3][7]. Our tool provides the reuse of the knowledge in these catalogues and the generation of artifacts.</t>
  </si>
  <si>
    <t>Robolectric is a unit testing framework, which can also test user interaction</t>
  </si>
  <si>
    <t>Artículo en español</t>
  </si>
  <si>
    <t>(b) Evaluate the accessibility of the sofware project
(i) Criteria established by ISO/IEC 12207 are considered: software accessibility requirements are analyzed for correctness and testability, consistency, and traceability between accessibility requirements and accessible design</t>
  </si>
  <si>
    <t>A key objective is to address accessibility issues at the earliest opportunity to reduce development time and refactoring overheads</t>
  </si>
  <si>
    <t>perform accessibility checks with the validation team, this process of accessibility validation takes as Reference Website Accessibility Conformance Evaluation Methodology (WCAG-EM)</t>
  </si>
  <si>
    <t>Os protótipos de interface complementam as informações das userX stories: apesar de as userX stories especificarem as diretrizes de usabilidade e acessibilidade a serem atendidas, uma representação mais concreta permite um maior entendimento sobre a solução a ser desenvolvida</t>
  </si>
  <si>
    <t>We followed the UCD paradigm, which is based on an iterative and continuous update process interacting with the end users, analyzing their feedback and adopting their requirements until the fnal product is developed</t>
  </si>
  <si>
    <t>In this work, a behaviour strategy for the acceptance tests (BDD—behaviour-driven development) is used, which examines the applications considering the external behaviour of the system. In this strategy, the test cases reflect user requirements as User Stories. It uses external interface assertions, while simulating actions that represent real user interaction scenarios that would be executed if the software was in production.</t>
  </si>
  <si>
    <t>São realizados testes automáticos e que simulam o ambiente real a fim de verificar problemas no sistema e se as Especificações de Sistema estão a ser atingidas</t>
  </si>
  <si>
    <t>é realizado o teste de aceitação, ou teste alfa, onde o sistema é dado a um cliente e, juntamente com a equipa de desenvolvimento, continua o teste até se concordar que a versão atual está em conformidade com os requisitos do sistema</t>
  </si>
  <si>
    <t>são realizados os testes beta, onde o sistema é entregue a um número maior de utilizadores finais</t>
  </si>
  <si>
    <t>describe the introduction of early accessibility testing in an agile development process using testing methods such as paper prototypes to locate accessibility bugs, wizard of Oz testing, and usability stories</t>
  </si>
  <si>
    <t>describen la introducción de pruebas de accesibilidad tempranas en un proceso de desarrollo ágil utilizando métodos de prueba como prototipos de papel para localizar bugs de accesibilidad, pruebas de mago de Oz, e historias de usabilidad</t>
  </si>
  <si>
    <t>the first prototype was implemented using the Pyccuracy application.
Pyccuracy is a behaviour-driven development software that assists the development process by allowing acceptance test cases to be written using natural language.</t>
  </si>
  <si>
    <t>The work team creates Test Cases and Test Procedures for testing the accessibility requirements.</t>
  </si>
  <si>
    <t>The objective of this study was to describe the collaborative process between a team of rehabilitation researchers, software development researchers, and stakeholders with unique areas of expertise</t>
  </si>
  <si>
    <t>it was decided to implement agile methodologies, based on SCRUM but integrating the accessibility and usability validation stages constantly within the biweekly sprint.</t>
  </si>
  <si>
    <t>proposed a process for the development of accessible web applications, called MTA, based on ISO/IEC 12207, which suggests the introduction of accessibility tasks in sofware development subprocesses</t>
  </si>
  <si>
    <t>Design Participativo (DP) define-se basicamente como uma metodologia que integra estudos, teorias e práticas com a finalidade de inserir o usuário final e demais partes interessadas em atividades interativas ao decorrer do desenvolvimento de algum produto, serviço ou ambiente, gerando conhecimento útil e explorando diversas práticas democráticas de interação com projetistas e usuários</t>
  </si>
  <si>
    <t>Metodología Diseño Participativo</t>
  </si>
  <si>
    <t>the process of developing the usability criteria, consisting of the following phases: scoping, brainstorming, prototype, testing, evaluating and iterating again from brainstorming to evaluating</t>
  </si>
  <si>
    <t>we create a data extraction form, implemented using an EXCEL sheet, to facilitate the verification of the guidelines. For each of them, the form contains four pieces of information: (i) the name of the guideline to verify, (ii) the procedure to follow to discover whether the guideline is implemented, e.g., activate the notifications to verify that they are both visible and audible, (iii) the excepted visual/audio effect to observe in case the guideline is implemented, and (iv) the outcome to add once evaluating the guideline</t>
  </si>
  <si>
    <t>We assessed multiple automatic checkers (including Wave) during the pilot session, and we chose SiteImprove because it had the best feedback regarding the user interface and layout</t>
  </si>
  <si>
    <t>Em caso de desenvolvimento Web, devem ser feitos testes automáticos com as ferramentas de avaliação de acessibilidade</t>
  </si>
  <si>
    <t>Automatica11y is built by developing pre-selected automated evaluation tools. The automated evaluation tool is developed in order to improve web accessibility automatically by automated refactoring method.</t>
  </si>
  <si>
    <t>We chose the testing tools SiteImprove, Cambridge simulation glasses, and a dyslexia simulator</t>
  </si>
  <si>
    <t>At present, there are number of online tools for checking the accessibility of websites. One of the most versatile is the WAVE online checker</t>
  </si>
  <si>
    <t>if a presumption that the functional requirements dropping in a number and complexity shows to be valid for ICT services for people with complex communication needs, then some formal methods and tools can be utilized in order to prove the simple formal requirements models for logical correctness</t>
  </si>
  <si>
    <t>We have evaluated four typical accessibility testing tools for each method type, and an overview can be seen in Table 3</t>
  </si>
  <si>
    <t>we selected the de facto methods for each of the categories, resulting in the methods listed in Table 1</t>
  </si>
  <si>
    <t>The IPAR method by Janice Ollerton is a variation of the Participatory Action Research (PAR). IPAR includes people with cognitive disabilities in all steps. IPAR provides a framework for integrative participatory action research (fusion of integrative research approaches and participatory action research). It is a practical, alternative methodology for integrative research design with accessible data collection and analysis tools. IPAR questions the traditional research relationships in which research is conducted instead of with people with intellectual disabilities.</t>
  </si>
  <si>
    <t>In addition, the quality model to measure the accessibility of products has been defined. The quality model is presented in Table 2. Each quality attribute is defined by an identifier, a name, a domain, a principle/guide, an accessibility level and the formula to calculate the value. The quality attributes are related with their corresponding variability points or variants of the Accessibility OVM (see Figure 2 and it’s supplementary material 3 ). As shown in Table 2, the accepted values for attributes associated to variants may be from 0 to 3. The standard WCAG 2.1 categorizes its success criteria between A, AA, or AAA. The formula to obtain the values for variants are: IF (A) = 1, IF(AA)=2, IF(AAA)=3.
The defined quality model results will provide us information
about the accessibility degree of a specific product and for each of
the accessibility principle. If the result is between 0 and 1, the product will be labelled with an A accessibility, if the result is between 1 and 1,38, the product will be labelled with an AA accessibility, and finally, if the result is between 1,39 a 1,96 the product will be labelled with an AAA accessibility.</t>
  </si>
  <si>
    <t>Há muitos modelos de processo de design participativo que estabelecem não apenas a fase de prototipação, mas também as etapas de levantamento e análise de requisitos, entendimento do contexto, design, implementação de software e avaliação</t>
  </si>
  <si>
    <t>Um desses modelos denomina-se Metodologia em Estrela [5]. Esse modelo possui essa designação por estipular seis fases que se assemelham a uma estrela, sendo essas fases iterativas, podendo ser realizadas quantas vezes forem necessárias e iniciadas em qualquer uma das fases, exceto a de avaliação, que é central.
A Metodologia em Estrela também se centraliza na avaliação de
usabilidade</t>
  </si>
  <si>
    <t>Proponen un conjunto de pasos que uno puede utilizar para incorporar técnicas de usabilidad en el desarrollo ágil, tales como conducir pruebas pequeñas y revisiones para cubrir más del proceso de desarrollo, así como confiar extensivamente en consultores externos con conocimiento experto en pruebas de accesibilidad.</t>
  </si>
  <si>
    <t>They propose a set of steps one can use to incorporate usability techniques in agile development, such as conducting smaller tests and reviews to cover more of the development process as well as to rely extensively on external consultants with expert knowledge on accessibility testing</t>
  </si>
  <si>
    <t>Use of requirements elicitation techniques (e.g., questionnaires, interviews) to obtain accessibility requirements</t>
  </si>
  <si>
    <t>From the results of the observational study, a set of techniques was defned which can improve accessibility and user experience for people with low vision when interacting with the web.</t>
  </si>
  <si>
    <t>Hierarchical Object-Oriented Task Decomposition (HOOTD): atividade onde os “participantes decompõem uma descrição de tarefa em objetos e ações e assinalam grupos desses objetos a janelas de interface”</t>
  </si>
  <si>
    <t>Cooperative Interactive Storyboard Prototyping (CISP): caracteriza-se pela utilização, análise e crítica pelos participantes de um software anteriormente levantado, tendo como resultado um storyboard, uma série de desenhos que representam um passo a passo da realização de uma tarefa. A finalidade é que os participantes avaliem e proponham alternativas de melhoria</t>
  </si>
  <si>
    <t>BrainDraw: “técnica para a realização de um brainstorming gráfico feito em ciclos para rapidamente popular um espaço de design de uma interface” [10], é um procedimento criativo para gerar ideias para o desenho da interface digital.</t>
  </si>
  <si>
    <t>Icon Design Game: jogo onde os participantes desenham ícones para alguma função da interface do software e os outros adivinham o seu significado</t>
  </si>
  <si>
    <t>Priority Workshop ou Análise de Prioridades: série de atividades onde os participantes definem as prioridades do software em desenvolvimento. “Como resultado têm-se decisões sobre características a serem incluídas e/ou modificadas no re-design do sistema”</t>
  </si>
  <si>
    <t>five adaptation techniques are identified based on the issues discussed in section 3. Four of them belong to adaptive presentation techniques and one falls within adaptive navigation support.</t>
  </si>
  <si>
    <t>As for the layout of the four modules and main interface, we adopted a neutral color scheme as background color and highlighting colors as icons’ color, in order to ease the visual burden for PD patients to distinguish the flashing icons</t>
  </si>
  <si>
    <t>Use cases: Here, peer researchers can have a voice from the user’s perspective. They can report on their real-life experiences and share their thoughts on what applications of a system or product they needed [12]. This specifies the requirements for a system and defines the features that the system should have for the end users</t>
  </si>
  <si>
    <t>Framework Robolectric</t>
  </si>
  <si>
    <t>Framework Espresso</t>
  </si>
  <si>
    <t>ICF Usability Scale</t>
  </si>
  <si>
    <t>Abordar problemas de accesibilidad en la oportunidad más temprana</t>
  </si>
  <si>
    <t>The use of personas is a well-known method for becoming more familiar with a user group. Personas are often used in ICT to represent users in target groups. They are typically used during the specifcation process, as well as during development, testing, and marketing</t>
  </si>
  <si>
    <t>Prototipos</t>
  </si>
  <si>
    <t>Prácticas de desarrollo de accesibilidad</t>
  </si>
  <si>
    <t>Herramientas de verificación</t>
  </si>
  <si>
    <t>Aspectos de comportamiento</t>
  </si>
  <si>
    <t>Los aspectos de comportamiento pueden ser especificados por un diagrama de estados, de actividades, etc.</t>
  </si>
  <si>
    <t>The behavior aspects can be specified by state chart, automats and activity diagrams etc.</t>
  </si>
  <si>
    <t>Formas de impulsar la accesibilidad en el producto de software en desarrollo</t>
  </si>
  <si>
    <t>Formas de comprobar que la accesibilidad se implementó correctamente</t>
  </si>
  <si>
    <t>Artefactos que promueven y ayudan a la accesibilidad en un producto de software</t>
  </si>
  <si>
    <t>Método para familiarizarse más con un grupo de personas</t>
  </si>
  <si>
    <t>Conjunto de técnicas de accesibilidad</t>
  </si>
  <si>
    <t xml:space="preserve">The evaluation is carried through a customized version of ISO/IEC 15504 that we have called U+A SPICE (Usability &amp; Accessibility SPICE), used to measure the maturity of the capability levels of user-centred software processes. </t>
  </si>
  <si>
    <t>La evaluación se lleva a cabo a través de un submodelo que es una versión personalizada del ISO/IEC 15504 llamado U+A SPICE, utilizado para medir la madurez de los niveles de capacidad de los procesos de software centrados en el usuario</t>
  </si>
  <si>
    <t>MD Framework</t>
  </si>
  <si>
    <t>To highlight the applicability of the proposed approach, parts of mobile prototypes accessible to visually impaired people were built based on the enhanced MD framework</t>
  </si>
  <si>
    <t>MD</t>
  </si>
  <si>
    <t>One such framework is the Gantry theme framework developed by Rockettheme. It allows users to create websites with a dynamic and responsive layout.
The use of the Gantry framework ofers the ability to create any number of top level containers on the website, in which it is possible to create any number of particles (which can be widgets, widget positions, page content or the framework’s own building blocks) using “drag and drop”.</t>
  </si>
  <si>
    <t>El uso de Gantry theme framework permite crear sitios web con un diseño dinámico y responsivo.
El uso del framework Gantry ofrece la capacidad de crear cualquier número de contenedores de alto nivel en el sitio web, en el cual es posible para crear cualquier número de partículas utilizando "arrastrar y soltar".</t>
  </si>
  <si>
    <t>The Homero Framework was developed using PHP and aims to simplify the implementation of the WCAG 2.0 accessibility guidelines proposed by W3C.</t>
  </si>
  <si>
    <t>El Homero Framework fue desarrollado utilizando PHP y ayuda a simplificar la implementación de las pautas de accesibilidad de la WCAG 2,0 propuestas por la W3C.</t>
  </si>
  <si>
    <t>El análisis de contexto de uso provee un framework para documentar todos los factores que podrían afectar la usabilidad del proyecto. La información derivada por el análisis de contexto de uso es utilizada como entrada para los objetivos del sistema, los requerimientos, el diseño conceptual y detallado del sistema.</t>
  </si>
  <si>
    <t>The context of use analysis provides a framework for documenting all factors that may afect the usability of the project. The information derived by the context of use analysis is used as input to the system’s goals, the requirements, the conceptual and the detailed design of the system.</t>
  </si>
  <si>
    <t>Although design style guides are undergoing a paradigm shift
with the promotion of ‘mobile-first’ ideology, we have yet to
witness a concrete step being taken towards the establishment
of universal guidelines for mobile app accessibility. To address this issue, we compile an exhaustive list of guidelines to gauge mobile app accessibility. We present a mobile-specific framework to categorize the guidelines</t>
  </si>
  <si>
    <t>An alternative to static analysis is offered by testing frameworks such as Espresso and Robolectric, which include features to check accessibility properties dynamically, during test execution.</t>
  </si>
  <si>
    <t>Una alternativa para análisis estático es probar frameworks como Espresso y Robolectric, los cuales incluyen características para verificar propiedades de accesibilidad dinámicamente durante la ejecución de la prueba.</t>
  </si>
  <si>
    <t>Evaluar la accesibilidad de un sitio web</t>
  </si>
  <si>
    <t>The purpose of the study reported in the present paper is to validate a usability assessment instrument based on the conceptual framework of ICF, the ICF based Usability Scale, to evaluate the usability of technologies</t>
  </si>
  <si>
    <t>El propósito del estudio reportado es validar un instrumento de evaluación de usabilidad basado en el framework conceptual del ICF, los ICF-US (ICF Usability Scale), para evaluar la usabilidad de las tecnologías</t>
  </si>
  <si>
    <t>En concordancia con la Ley 26.653 promulgada en la Argentina sobre el cumplimiento de las pautas WCAG para el contenido web de los sitios estatales, es que se comenzó a realizar la evaluación de los aspectos de accesibilidad del repositorio y la corrección de los errores existentes.
Se realizó un análisis propio de accesibilidad basado en conocimientos previos y en experiencias de uso de otras plataformas, que sirvió para complementar la información de accesibilidad brindada por las herramientas.
Además de los testeos realizados con las herramientas y el análisis, se realizó una primera verificación manual a cargo de una persona ciega, asistiéndonos en las verificaciones de accesibilidad manual.</t>
  </si>
  <si>
    <t>U+A SPICE comprises 6 levels of capability inspired by ISO/IEC 15504. Those integrate 5 new process attributes related to usability and accessibility, as well as 10 attribute practices containing specific requirements that have to be fulfilled to satisfy the goal of the attributes practices.
Practices for usability and accessibility evaluation:
1.	Context surveys. [...]
2.	Interviews with target groups.
3.	Personal surveys.
4.	Questionnaires. [...]
5.	Heuristic evaluation. [...]
6.	Usability tests. [...]
7.	Prototypes</t>
  </si>
  <si>
    <t>U+A SPICE comprende 6 niveles de capacidad inspirados por el ISO/IEC 15504. Estos integran 5 nuevos atributos de proceso relacionados a la usabilidad y accesibilidad, así como también 10 prácticas de atributo que contienen requerimientos específicos que tienen que ser completados para satisfacer el objetivo de las prácticas de atributos.
Las prácticas propuestas para la evaluación de la usabilidad y accesibilidad son las siguientes:
1.	Context surveys. [...]
2.	Interviews with target groups.
3.	Personal surveys.
4.	Questionnaires. [...]
5.	Heuristic evaluation. [...]
6.	Usability tests. [...]
7.	Prototypes</t>
  </si>
  <si>
    <t>Prácticas para la evaluación de la usabilidad y accesibilidad</t>
  </si>
  <si>
    <t>While the Web Content Accessibility Guidelines (WCAG) do include technical recommendations, the primary focus is on supporting the use of technology by persons with disabilities. Accessibility experts bring this perspective to the software evaluation and can identify the impact of accessibility issues beyond simply technical compliance with the guidelines</t>
  </si>
  <si>
    <t>Mientras la WCAG incluye recomendaciones técnicas, el enfoque primario está en apoyar el uso de la tecnología por personas con discapacidades. Los expertos en accesibilidad traen esta perspectiva a la evaluación del software y pueden identificar el impacto de los problemas de accesibilidad, más allá de simplemente cumplir técnicamente con las pautas.</t>
  </si>
  <si>
    <t>El rol del especialista en accesibilidad fue mejorar el proceso de desarrollo de software proporcionando evaluación iterativa e incremental de los problemas de accesibilidad.
Las herramientas no pueden identificar información faltante o inconsistencias, las cuales fueron identificadas por el especialista en accesibilidad</t>
  </si>
  <si>
    <t>El rol del especialista en accesibilidad fue mejorar el proceso de desarrollo de software proporcionando evaluación iterativa e incremental de los problemas de accesibilidad.
Las herramientas no pueden identificar información faltante o inconsistencias, las cuales fueron identificadas por el especialista en accesibilidad.
Un reto clave es que la accesibilidad es un espectro complejo de problemas que requiere la involucración de un especialista en el ciclo de vida del desarrollo de software, específicamente en: diseño, desarrollo y pruebas</t>
  </si>
  <si>
    <t xml:space="preserve">The role of the accessibility specialist was to enhance the software development process by providing iterative, incremental assessment of accessibility issues.
tools cannot identify missing information or inconsistencies, which were identified by our accessibility specialist.
A key challenge is that accessibility is a complex spectrum of issues that requires a specialist to be involved in the Software Development Life Cycle (SDLC), specifically in: design, development, and testing. </t>
  </si>
  <si>
    <t>The accessibility catalogue provides a knowledge base on Web accessibility. It includes requirements, in several abstraction levels, and the relationships and conflicts among them.
The accessibility catalogue, based on WCAG 2.0, organizes the WCAG 2.0 guidelines as a NFR graph, with the more abstract guidelines at the top and their operationalizations at the bottom</t>
  </si>
  <si>
    <t>El catálogo de accesibilidad provee una base de conocimiento en la accesibilidad web. Incluye requerimientos en muchos niveles de abstracción y las relaciones y conflictos sobre ellas.
El catálogo de accesibilidad, basado en la WCAG 2.0, organiza las pautas como un gráfico de requerimientos no funcionales, con las pautas más abstractas hasta arriba y sus operacionalizaciones hasta abajo</t>
  </si>
  <si>
    <t>As histórias de Usuários são utilizadas como método de levantamento de requisitos em metodologias ágeis como o Scrum. Com esse método é possível descrever as funcionalidades do sistema de forma sintetizada [8]. No contexto de desenvolvimento ágil, a usabilidade é tratada como algo complementar, onde só é considerada quando o usuário solicita alguma alteração.
UserX Story, uma forma de incluir aspectos de usabilidade e UX nas histórias de usuários. A UserX Story utiliza as heurísticas de Nielsen e personas como forma de incluir a usabilidade e identificar as características e necessidades dos usuários</t>
  </si>
  <si>
    <t>Las historias de usuarios son utilizadas como método de levantamiento de requerimientos en metodologías ágiles como SCRUM. Con ese método es posible describir las funcionalidades del sistema de forma sintetizada. En el contexto de desarrollo ágil, la usabilidad es tratada como algo complementario, donde es considerada cuando el usuario solicita alguna alteración.
UserX Story es una forma de incluir aspectos de usabilidad y de UX en las historias de usuario. Una UserX Story utiliza las heurísticas de Nielsen en personas como forma de incluir la usabilidad e identificar las características y necesidades de los usuarios.</t>
  </si>
  <si>
    <t>Prototipos de baja y alta fidelidad</t>
  </si>
  <si>
    <t>El enfoque es capaz de establecer prototipos de alta fidelidad que se pueden realizar para un sistema definitivo.
La etapa de prototipado se caracteriza por la creación de prototipos de baja y alta fidelidad por parte de los usuarios o con su participación, la participación y el intercambio de ideas entre desarrolladores y usuarios es fundamental. Para ello, se pueden utilizar desde materiales como papel de dibujo, borradores o bloques para la creación de prototipos de baja fidelidad hasta creaciones de pantallas de computadora para la creación de prototipos de alta fidelidad.</t>
  </si>
  <si>
    <t>a abordagem é capaz de estabelecer protótipos de alta fidelidade que podem ser feitos para um sistema definitivo.
A etapa de prototipação se caracteriza pela criação de protótipos de baixa e alta fidelidade pelos usuários ou com a participação deles, a participação e a troca de ideias entre desenvolvedores e usuários é essencial. Para isso, podem ser usados desde materiais como papel para desenhos, rascunhos ou blocos para a prototipação de baixa fidelidade até criações de telas no computador para a prototipação de alta fidelidade.</t>
  </si>
  <si>
    <t>- Prototipos de interfaz
- Prototipos funcionales
- Prototipo de solución
- Prototipado inicial
- Prototipos de baja y alta fidelidad</t>
  </si>
  <si>
    <t>In this phase can be developed partial or complete prototypes for describing educational applications. These prototypes can bas sketches, mockup, wireframe, user interface and functional prototypes.</t>
  </si>
  <si>
    <t>En la fase de prototipado se pueden desarrollar prototipos parciales o completos para describir aplicaciones educativas. Esos prototipos pueden ser sketches, mockup, wireframes, interfaz de usuario y prototipos funcionales</t>
  </si>
  <si>
    <t>Figure 2 provides a schematic illustration of the UCD process adopted for the design of the ENORASI system. Based on the UCD methodology the following steps were implemented: [...]
An initial prototype was implemented and tested by four volunteers under a controlled environment for deriving conclusions about the initial set of requirements determined using the aforementioned process</t>
  </si>
  <si>
    <t>Basado en la metodología UCD para el diseño del sistema ENORASI: [...]
Un prototipo inicial fue implementado y probado por 4 voluntarios bajo un ambiente controlado para derivar conclusiones sobre el conjunto inicial de requerimientos determinados utilizando el proceso citado</t>
  </si>
  <si>
    <t>The overall process of developing an mHealth intervention includes initial development meetings and a co-design method called design box, in which the needs and key elements of the app are discussed.
the key to the proposed app development approach is a collaborative partnership between 2 research teams and audience, which consists of stakeholders and end users.</t>
  </si>
  <si>
    <t>El proceso general del desarrollo de una intervención mHealth incluye reuniones de desarrollo inicial y un método de co-diseño llamado design box, en el cual las necesidades y elementos clave de la aplicación son discutidos.
La clave para el enfoque propuesto del desarrollo de la aplicación es una asociación colaborativa entre 2 equipos de investigación y audiencia, la cual consiste en stakeholders y usuarios finales.
Se hace uso de un Design box, conformado por:
•	Tecnología: La tecnología a ser considerada en el desarrollo, como la tecnología adaptiva.
•	Elementos estéticos: Se enfocan en cómo el usuario final se sentirá cuando estén usando el software, definido por cómo luce, suena, el estilo, etc.
•	Planteamiento del problema: Reúne los problemas que el equipo de investigación está tratando de dirigir. Se alcanza enlistando los problemas enfrentados por la población objetivo, investigadores y clínicos.
•	Audiencia: Consiste en stakeholders y usuarios finales.</t>
  </si>
  <si>
    <t>Main: 32
Others: 4, 30</t>
  </si>
  <si>
    <t>User-Centered Design</t>
  </si>
  <si>
    <t>An automatic accessibility evaluation approach based on acceptance tests considers real usage scenarios and relies on the same interfaces and interactions the users will be faced with. Moreover, acceptance tests are capable of making test assertions on dynamic generated and updated content of webpages.</t>
  </si>
  <si>
    <t>Un enfoque de evaluación automática de accesibilidad basada en pruebas de aceptación considera escenarios de uso real y confía en las mismas interfaces e interacciones a los que los usuarios se enfrentarán. Además, las pruebas de aceptación son capaces de hacer assertions de prueba en contenido de páginas web generado y actualizado dinámicamente.</t>
  </si>
  <si>
    <t>Refers to Requirements phase</t>
  </si>
  <si>
    <t>Main: 18
Others: 5, 21</t>
  </si>
  <si>
    <t>Related to Accessibility Requirements</t>
  </si>
  <si>
    <t>Procedimientos de prueba</t>
  </si>
  <si>
    <t>A. Analysis phase:
In this phase, several sessions have been conducted with teachers and students in order to learn a little more about the problem of dyslexia and establish the educational application requirements, among other activities.
The user profile of every student has got applying the DST-J tests (Dyslexia Screening Test - Junior) to identify the dyslexia level and two questionnaires proposed by the psychologist to evaluate cognitive skills</t>
  </si>
  <si>
    <t>Para la fase de análisis, varias sesiones han sido conducidas con profesores y estudiantes para aprender un poco más sobre el problema de la dislexia y establecer los requerimientos de la aplicación educativa, entre otras actividades.
Se aplicaron pruebas DST-J a cada estudiante para identificar el nivel de dislexia y se aplicaron 2 cuestionarios propuestos por el psicólogo para evaluar habilidades cognitivas y básicas</t>
  </si>
  <si>
    <t>Agile software development methodology is widely used for developing software in an iterative manner.
We have used an agile process, specifically a slightly modified version of scrum, to develop the CODE plug-in</t>
  </si>
  <si>
    <t>La metodología de desarrollo de software ágil es ampliamente usada para desarrollar software en una manera iterativa.
Se utilizó un proceso ágil (una versión modificada de SCRUM) para desarrollar el plugin CODE</t>
  </si>
  <si>
    <t>Propusieron un proceso para el desarrollo de aplicaciones web accesibles llamado MTA, basado en el ISO/IEC 12207, el cual sugiere la introducción de las tareas de accesibilidad en los subprocesos de desarrollo de software</t>
  </si>
  <si>
    <t>- Development model framework
- Mobile-specific framework
- User-centered approach
- Versión modificada de SCRUM
- Desarrollo ágil
- Proceso MTA
- Diseño Participativo
- Desarrollo de criterios de usabilidad
- Accessibility OVM
- Análisis de contexto de uso
- MD Framework
- Mixed-method research approach</t>
  </si>
  <si>
    <t>El proceso de desarrollo de criterios de usabilidad consiste en las siguientes fases:
1. 	Alcance
2. 	Lluvia de ideas
3. 	Prototipado
4. 	Pruebas
5. 	Evaluación
6. 	Iterar nuevamente</t>
  </si>
  <si>
    <t>Aquando do desenho do software, a acessibilidade deve ser tida em conta, de acordo com o tipo de projeto, em consonância com a documentação definida durante a validação de requisitos</t>
  </si>
  <si>
    <t>Al diseñar software, se debe tener en cuenta la accesibilidad, según el tipo de proyecto, de acuerdo con la documentación definida durante la validación de requerimientos</t>
  </si>
  <si>
    <t>Related to testing phase</t>
  </si>
  <si>
    <t>Main: 28
Others: 18</t>
  </si>
  <si>
    <t>The Software Construction activity develops the software code and data from the Software Design.
The work team uses accessibility checklists, eg, WebAIM WCAG Checklis</t>
  </si>
  <si>
    <t>La actividad de construcción de software desarrolla el código y los datos del software desde el diseño de software.
El equipo de trabajo usa listas de verificación de accesibilidad (checklists); por ejemplo, WebAIM WCAG Checklist</t>
  </si>
  <si>
    <t>Herramienta de evaluación automatizada</t>
  </si>
  <si>
    <t>Se creó una herramienta de evaluación automatizada llamada Automatica11y para mejorar la accesibilidad web automáticamente por un método de refactorización automatizado</t>
  </si>
  <si>
    <t>Related to construction phase too</t>
  </si>
  <si>
    <t>Herramienta de tecnología asistida</t>
  </si>
  <si>
    <t>Main: 19
Others: 34</t>
  </si>
  <si>
    <t>Main: 6
Others: 35</t>
  </si>
  <si>
    <t>We present the MATE tool (Mobile Accessibility Testing), which automatically explores apps while applying different checks for accessibility issues related to visual impairment. For each issue, MATE generates a detailed report that supports the developer in fixing the issue.</t>
  </si>
  <si>
    <t>In regard to that, the second prototype, entitled aria-check, was implemented. The aria-check tool implements the same approach of the first prototype, using behaviour-based acceptance tests to evaluate the dynamic behaviour of RIA accessibility requirements, through a usage scenario.</t>
  </si>
  <si>
    <t>Para el segundo prototipo, se implementó aria-check. Esta es una herramienta que implementa el mismo enfoque del primer prototipo, utilizando pruebas de aceptación basadas en el comportamiento, para evaluar el comportamiento dinámico de requerimientos de accesibilidad RIA a través de un escenario de uso</t>
  </si>
  <si>
    <t>Devem ser desenvolvidos guiões de teste, onde são declaradas, explicitamente, as funcionalidades a testar, bem como o resultado esperado. O cuidado durante o desenvolvimento dos guiões assume uma importância vital na qualidade dos resultados dos testes, uma vez que uma pessoa deficiente pode não se aperceber se algo correu mal, caso desconheça o resultado esperado.</t>
  </si>
  <si>
    <t>Se deben desarrollar guías de prueba, donde se indiquen explícitamente las funcionalidades a probar, así como el resultado esperado. El cuidado durante el desarrollo de los guiones es de vital importancia en la calidad de los resultados de la prueba, ya que una persona discapacitada puede no ser consciente de si algo salió mal, si no conoce el resultado esperado.</t>
  </si>
  <si>
    <t>Métodos para reunir requerimientos de accesibilidad</t>
  </si>
  <si>
    <t>Deciding the appropriate data gathering method influences greatly
the quality of the data, which becomes even more relevant when
users are of various special needs. A comprehensive list of suitable methods depending on the disability is given in Table 1</t>
  </si>
  <si>
    <t>Decidir el método apropiado para reunir datos influye bastante en ela calidad de los datos, los cuales se vuelven más relevantes cuando los usuarios tienen varias necesidades especiales. Una lista comprensiva de métodos adecuados dependiendo de la discapacidad es la siguiente: •	Lluvia de ideas: Movimiento, Visión; Requiere ajustes: Oído, Cognitiva/Comunicación.
•	Observación directa: Movimiento, Visión, Oído, Cognitiva/Comunicación.
•	Diarios de actividades y sondas culturales: Oído; Requiere ajustes: Movimiento, Visión, Cognitiva/Comunicación.
•	Encuestas y cuestionarios: Requiere ajustes: Movimiento, Visión, Oído.
•	Entrevistas: Movimiento, Visión; Requiere ajustes: Oído.
•	Discusiones en grupo: Movimiento, Visión; Requiere ajustes: Oído.
•	Modelado empático: Movimiento, Visión, Oído.
•	Pruebas de usuario: Requiere ajustes: Movimiento, Visión, Oído, Cognitiva/Comunicación.
•	Escenarios y personas: Movimiento, Visión, Oído, Cognitiva/Comunicación.
•	Prototipado: Movimiento, Visión, Oído, Cognitiva/Comunicación.
•	Diseño cooperativo y participativo: Movimiento, Visión, Oído; Requiere ajustes: Cognitiva/Comunicación</t>
  </si>
  <si>
    <t>Se categorizaron métodos basados en su costo, en términos de qué tanto toma completarlos en promedio y qué tan diferentes son. El costo está basado en Bajo, Medio y Alto, donde Bajo indica que un método de prueba puede probar un solo sitio web en menos de 5 minutos, mientras que Medio es entre 5 y 30 minutos, dependiendo de qué tan bien el tester conoce el método. Alto significa más de 30 minutos para un solo sitio web.
•	Automático – Bajo: Una herramienta que evaluará automáticamente una solución ICT y proveerá un reporte de todos los hallazgos. Un ejemplo popular es Wave.
•	Verificación – Medio: Una lista de cotejo o pautas para evaluar barreras, como el estándar WCAG.
•	Simulación – Bajo: Simulación usando herramientas que simulan una barrera. Un ejemplo popular son las gafas de simulación de Cambridge.
•	Tecnología asistida – Medio: Uso de tecnología asistida que es normalmente usado por una persona para superar o ayudar con una barrera. El ejemplo más típico es el lector de pantalla.
•	Experto – Alto: Métodos guiados que requieren típicamente un experto o alguien proficiente con el método. La guía incluye métodos de inspección de usabilidad como evaluación heurística y pruebas de personas</t>
  </si>
  <si>
    <t>Métodos de prueba basados en su costo</t>
  </si>
  <si>
    <t xml:space="preserve">We have therefore categorized methods based on their cost in terms of how long they take to complete on average and how different they are. Low typically means that a testing method can test a single webpage in less than 5 minutes, while medium between 5 and 30 minutes depending on how well the tester knows the method. High means more than 30 minutes for a single webpage. The different method types are listed in Table 2.
Auto: A tool or program that will automatically assess an ICT solution and provide a report of all its findings. A popular example is the Wave automatic checker.
Check: A checklist or guideline for assessing barriers, like the WCAG standard.
Sim: Simulation using either wearables or use of tools that simulate a barrier. A popular example is the Cambridge Simulation Glasses.
AT: Use of assistive technology that is normally used by a person to overcome or help with a barrier. The most typical example is a screenreader.
Exp: Walkthrough methods that typically requires an expert or someone proficient with the method. Walkthrough includes usability inspection methods like heuristic evaluation and personas testing. </t>
  </si>
  <si>
    <t>Se evaluaron 4 herramientas de prueba de accesibilidad típicas para cada tipo de método.
Métodos de prueba de accesibilidad:
•	Android Accessibility Scanner: Automático
•	aXe: Automático
•	WebAIM Wave: Automático
•	HTMLCodeSniffer: Automático
•	WCAG 2.0: Verificación
•	Estándares de accesibilidad a la tecnología de la información y la electrónica: Verificación
•	a11y Web Accessibility Checklist: Verificación
•	WebAim Accessibility Checklist: Verificación
•	Cambridge Simulation Glasses: Simulación
•	WebAim Low Vision Simulation: Simulación
•	Dyslexia Simulation: Simulación
•	Funkify Disability Simulator: Simulación
•	Switch Access for Android: Tecnología Asistida
•	VoiceOver: Tecnología Asistida
•	NVDA: Tecnología Asistida
•	High contrast mode: Tecnología Asistida
•	Barrier walkthrough: Experto
•	Personas testing: Experto
•	Cognitive walkthrough: Experto
•	Heuristic evaluation: Experto</t>
  </si>
  <si>
    <t>Se sugieren 4 métodos para abordar los problemas de accesibilidad en los sitios web basados en sistemas de gestión de contenido:
Data entry checking, CSS/SCSS class override, HTML output override, MVC-based extension override.
Los métodos de desarrollo propuestos tienen diferentes límites de reparación y CMS</t>
  </si>
  <si>
    <t>we suggest four methods to tackle accessibility problems in content management system-based websites.
The proposed development methods have different repair and CMS limits</t>
  </si>
  <si>
    <t>this work defines an Accessibility Variability Model, which is interconnected with a functional Variability Model.
we present the accessibility VM using an OVM representation. OVM provide a cross-sectional view of the variability across all product line artefacts by interrelating the variability with base models such as requirement models, design models, component models, and test models. The traceability between OVM and the different types of base models is established through dependencies, which allow us to know the impact and implementation of the variable features into software products.</t>
  </si>
  <si>
    <t>Se define un Modelo de Variabilidad de Accesibilidad (Accessibility VM), el cual está interconectado con un Modelo de Variabilidad funcional.
Se presenta la accesibilidad VM utilizando una representación OVM. OVM provee una vista transversal de la variabilidad por todos los artefactos de la línea de producto, interrelacionando la variabilidad con modelos base como modelos de requerimientos, de diseño, de componentes, y de pruebas. La trazabilidad entre OVM y los diferentes tipos de modelos base es establecido a través de dependencias, lo cual permite conocer el impacto e implementación de las características variables dentro de productos de software.</t>
  </si>
  <si>
    <t>Figure 3 presents the conceptual model of the software development process that aims to propose the inclusion of accessibility throughout the software life cycle.
the presented model combines both user-centred and agile development methodologies.
combining both agile and user-centred approaches makes sense, given the relevance of allowing for software analysts, software developers, software testers, user interface designers and software “owners”, to actively and continuously collaborate in the pursuit of including accessibility concerns and patterns in software development projects</t>
  </si>
  <si>
    <t>Se presenta un modelo conceptual de desarrollo de software accesible que ayuda a proponer la inclusión de la accesibilidad a través del ciclo de vida del software.
El modelo presentado combina las metodlogías user-centred y desarrollo ágil.
Combinar ambos enfoques hace sentido, dada la relevancia de permitir a los analistas, desarrolladores y testers de software, diseñadores de interfaces de usuario y “dueños” del software, de activa y continuamente colaborar en la búsqueda de incluir intereses y patrones de accesibilidad en proyecto de desarrollo de software.</t>
  </si>
  <si>
    <t>a summarized best case model for human-centered design methods was created.
the main phases were categorized as context of use and specification (1), design and testing (2) and reverse engineering (3). In Figure 1 the applied usability methods are shown next to the main phases.</t>
  </si>
  <si>
    <t>Se creó un modelo resumido del mejor caso para métodos de diseño centrados en el ser humano. Las fases principales fueron categorizadas como: Contexto de uso y especificación, Diseño y pruebas, e Ingeniería inversa.
Los métodos de usabilidad aplicados son los siguientes:
•	Contexto de uso y especificación
o	[…]
o	Casos de uso
o	Escenarios de usuario
o	Prototipos
o	Entrevistas
o	Pruebas de aceptación
o	Encuestas de cliente
o	Workshops
•	Diseño y pruebas
o	Workshops
o	Mock-ups
o	Pruebas de usuario
o	Pruebas de prototipo
o	Escenarios de usuario
o	Casos de uso
o	Pruebas de usabilidad
o	Cuestionarios
o	Entrevistas
o	Wireframes
o	Bosquejos</t>
  </si>
  <si>
    <t>Em relação à etapa de design, seu principal objetivo é a imersão dos participantes em um cenário do software previamente estabelecido.
Storytelling: é um método onde os participantes compartilham e discutem histórias, confrontando pontos em comum de suas experiências</t>
  </si>
  <si>
    <t>En cuanto a la etapa de diseño, su principal objetivo es sumergir a los participantes en un escenario software previamente establecido.
se aplicó la técnica de Storytelling, la cual está relacionada a las historias de usuario</t>
  </si>
  <si>
    <t>Se propone una estrategia de reingeniería guiada por requerimientos para promover la accesibilidad web en sistemas de legado con base en los requerimientos no funcionales de conocimiento de software.
La estrategia está organizada en 3 partes principales:
•	Recuperar el modelo de metas
•	Re especificar el sistema usando el SIG híbrido
•	Reimplementar el sistema</t>
  </si>
  <si>
    <t>propomos uma estratégia de reengenharia guiada por requisitos para promover a acessibilidade web em sistemas legados com base no RNF de consciência de software.
Nossa estratégia está organizada em 3 partes principais a saber:
- Recuperar o modelo de metas
- Reespecificar o sistema usando o SIG híbrido
- Reimplementar o sistema</t>
  </si>
  <si>
    <t>In order to use acceptance tests for evaluating accessibility requirements, it is necessary to identify a set of frequently executed interaction actions which can be performed by disabled users in web applications. As acceptance testing must proceed from the end-user’s perspective (not the developer’s), it is necessary to be aware of the possible interaction scenarios which are used by disabled users.
The interaction scenarios for these users include actions realized through assistive technologies such as alternative presentation devices (e.g. synthesized speech or magnified content), alternative input methods (e.g. speech recognition), additional navigation or orientation mechanisms and content transformations</t>
  </si>
  <si>
    <t>Para usar las pruebas de aceptación para evaluar requerimientos de accesibilidad, es necesario identificar un conjunto de acciones de interacción ejecutadas frecuentemente, los cuales pueden ser realizados por usuarios discapacitados en aplicaciones web. Como las pruebas de aceptación deben proceder desde la perspectiva del usuario final (no de la del desarrollador), es necesario estar al pendiente de posibles escenarios de interacción, los cuales son utilizados por usuarios discapacitados
Los escenarios de interacción para esos usuarios incluyen acciones realizadas a través de tecnologías asistidas, tales como dispositivos de presentación alternativa, métodos de entrada alternativos, navegación adicional o mecanismos de orientación y transformaciones de contenido.</t>
  </si>
  <si>
    <t>Design phase
This phase specifies the solution in terms of models considering the requirements defined of previous level. Several design models are required to represent the structure as well as the behavior of an educational application.
The architecture model, flowchart and class diagram describe the structural aspects.</t>
  </si>
  <si>
    <t>En la fase de diseño se especifica la solución en términos de modelos, considerando los requerimientos definidos del nivel anterior. Varios modelos de diseño se requieren para representar la estructura, así como el comportamiento de una aplicación educativa.
El modelo de la arquitectura, diagrama de flujo y diagrama de clases describen los aspectos estructurales.</t>
  </si>
  <si>
    <t>Diseño de arquitectura</t>
  </si>
  <si>
    <t>Los patrones de accesibilidad adaptan la interfaz y el contenido de aplicaciones web acorde a la WCAG, proporcionando una buena experiencia de usuario a los usuarios con dichas discapacidades.
Se definieron 4 patrones de diseño de accesibilidad:
•	Authentication adapter
•	Blindness adapter
•	Dichromatic color visión adapter
•	Blurry visión adapter</t>
  </si>
  <si>
    <t>The accessibility patterns adapt the interface and content of web applications according to WCAG, providing a good user experience for blindness, dichromatic color vision, and blurry vision users.
The four accessibility design patterns defined in this study are (1) authentication adapter, (2) blindness adapter, (3) dichromatic color vision adapter and (4) blurry vision adapter.</t>
  </si>
  <si>
    <t>Métodos para abordar los problemas de accesibilidad</t>
  </si>
  <si>
    <t>Main: 9
Others: 19</t>
  </si>
  <si>
    <t>Se presenta un modelo conceptual de desarrollo de software accesible que ayuda a proponer la inclusión de la accesibilidad a través del ciclo de vida del software.
El modelo presentado combina las metodologías user-centred y desarrollo ágil.
Combinar ambos enfoques hace sentido, dada la relevancia de permitir a los analistas, desarrolladores y testers de software, diseñadores de interfaces de usuario y “dueños” del software, de activa y continuamente colaborar en la búsqueda de incluir intereses y patrones de accesibilidad en proyecto de desarrollo de software.</t>
  </si>
  <si>
    <t>In order to provide a fully accessible web content, our solution transforms any available web site by making it WCAG 2.0 compliant. Given these requirements and the related technique needed to be implemented into our prototype, the architectural choice was motivated following the software architectural pattern, the Model-View-Controller (MVC). The reason of utilizing this pattern is that it allows decoupling the visual representation of the data and its management.</t>
  </si>
  <si>
    <t>Para proveer un contenido web completamente accesible, nuestra solución transforma cualquier sitio web disponible haciéndolo compatible con la WCAG 2.0. Dados los requerimientos y las técnicas relacionadas necesitadas a ser implementadas en nuestro prototipo, la selección arquitectónica fue motivada siguiendo el patrón de arquitectura de software Model-View-Controller (MVC). La razón de utilizar este patrón es que permite desacoplar la representación visual de los datos y su administración.</t>
  </si>
  <si>
    <t>Patrón de arquitectura Model-View-Controller</t>
  </si>
  <si>
    <t>Main: 7
Others: 18</t>
  </si>
  <si>
    <t>Main: 6
Others: 21, 33</t>
  </si>
  <si>
    <t>Attached to 89</t>
  </si>
  <si>
    <t>- Uso de versión modificada de SCRUM orientada a accesibilidad
- Uso de Development Model Framework
- Uso de Proceso MTA
- Uso de metodología ágil</t>
  </si>
  <si>
    <r>
      <rPr>
        <b/>
        <sz val="9"/>
        <color theme="1"/>
        <rFont val="Calibri"/>
        <family val="2"/>
        <scheme val="minor"/>
      </rPr>
      <t xml:space="preserve">Evaluadoras
</t>
    </r>
    <r>
      <rPr>
        <sz val="9"/>
        <color theme="1"/>
        <rFont val="Calibri"/>
        <family val="2"/>
        <scheme val="minor"/>
      </rPr>
      <t xml:space="preserve">- WAVE
- Automatica11y
- HTML Code Sniffer
- UI Automator Viewer
- Examinator
- Android Accessibility Scanner
- AChecker
- World Wide Web Consortium HTML Validator
- Android Lint
- Espresso
- Robolectric
- A11ychecker
- EarlGrey
- KIF
- AccTrace
- SiteImprove
- WebAIM
</t>
    </r>
    <r>
      <rPr>
        <b/>
        <sz val="9"/>
        <color theme="1"/>
        <rFont val="Calibri"/>
        <family val="2"/>
        <scheme val="minor"/>
      </rPr>
      <t xml:space="preserve">Simuladoras
</t>
    </r>
    <r>
      <rPr>
        <sz val="9"/>
        <color theme="1"/>
        <rFont val="Calibri"/>
        <family val="2"/>
        <scheme val="minor"/>
      </rPr>
      <t xml:space="preserve">- Funkify Disability Simulation
- Dyslexia Simulator
- Cambridge Simulation Glasses
- SimDaltonism
</t>
    </r>
    <r>
      <rPr>
        <b/>
        <sz val="9"/>
        <color theme="1"/>
        <rFont val="Calibri"/>
        <family val="2"/>
        <scheme val="minor"/>
      </rPr>
      <t xml:space="preserve">Generadoras
</t>
    </r>
    <r>
      <rPr>
        <sz val="9"/>
        <color theme="1"/>
        <rFont val="Calibri"/>
        <family val="2"/>
        <scheme val="minor"/>
      </rPr>
      <t xml:space="preserve">- MATE
- Pyccuracy
- Aria-check
- Axe
</t>
    </r>
    <r>
      <rPr>
        <b/>
        <sz val="9"/>
        <color theme="1"/>
        <rFont val="Calibri"/>
        <family val="2"/>
        <scheme val="minor"/>
      </rPr>
      <t xml:space="preserve">Tecnología asistida
</t>
    </r>
    <r>
      <rPr>
        <sz val="9"/>
        <color theme="1"/>
        <rFont val="Calibri"/>
        <family val="2"/>
        <scheme val="minor"/>
      </rPr>
      <t>- Lectores de pantalla
- VoiceOver
- NVDA
- Google ChromeVox</t>
    </r>
  </si>
  <si>
    <t>Tipo de publicación</t>
  </si>
  <si>
    <t>Artículo de revista</t>
  </si>
  <si>
    <t>Artículo de conferencia</t>
  </si>
  <si>
    <t>Artículo de libro</t>
  </si>
  <si>
    <t>Artículos seleccionados</t>
  </si>
  <si>
    <t>Respuesta a preguntas de Investigación</t>
  </si>
  <si>
    <t>Número de estudios que abordaron las fases del ciclo de vida</t>
  </si>
  <si>
    <t>7, 18</t>
  </si>
  <si>
    <t>15</t>
  </si>
  <si>
    <t>Cadena</t>
  </si>
  <si>
    <r>
      <t>Enfoque (</t>
    </r>
    <r>
      <rPr>
        <i/>
        <sz val="11"/>
        <color theme="1"/>
        <rFont val="Calibri"/>
        <family val="2"/>
        <scheme val="minor"/>
      </rPr>
      <t>Approach</t>
    </r>
    <r>
      <rPr>
        <sz val="11"/>
        <color theme="1"/>
        <rFont val="Calibri"/>
        <family val="2"/>
        <scheme val="minor"/>
      </rPr>
      <t>)</t>
    </r>
  </si>
  <si>
    <t>Artefactos del Modelo de Accesibilidad OVM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</si>
</sst>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theme="0"/>
      <name val="Calibri"/>
      <family val="2"/>
      <scheme val="minor"/>
    </font>
    <font>
      <sz val="8"/>
      <name val="Calibri"/>
      <family val="2"/>
      <scheme val="minor"/>
    </font>
    <font>
      <sz val="12"/>
      <color rgb="FF000000"/>
      <name val="Arial"/>
      <family val="2"/>
    </font>
    <font>
      <sz val="12"/>
      <color theme="1"/>
      <name val="Arial"/>
      <family val="2"/>
    </font>
    <font>
      <i/>
      <sz val="11"/>
      <color theme="1"/>
      <name val="Calibri"/>
      <family val="2"/>
      <scheme val="minor"/>
    </font>
    <font>
      <sz val="9"/>
      <color theme="1"/>
      <name val="Calibri"/>
      <family val="2"/>
      <scheme val="minor"/>
    </font>
    <font>
      <b/>
      <sz val="9"/>
      <color theme="1"/>
      <name val="Calibri"/>
      <family val="2"/>
      <scheme val="minor"/>
    </font>
    <font>
      <sz val="12"/>
      <color rgb="FF000000"/>
      <name val="Arial"/>
    </font>
  </fonts>
  <fills count="21">
    <fill>
      <patternFill patternType="none"/>
    </fill>
    <fill>
      <patternFill patternType="gray125"/>
    </fill>
    <fill>
      <patternFill patternType="solid">
        <fgColor theme="6" tint="-0.499984740745262"/>
        <bgColor indexed="64"/>
      </patternFill>
    </fill>
    <fill>
      <patternFill patternType="solid">
        <fgColor rgb="FF002060"/>
        <bgColor indexed="64"/>
      </patternFill>
    </fill>
    <fill>
      <patternFill patternType="solid">
        <fgColor theme="7"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33CCCC"/>
        <bgColor indexed="64"/>
      </patternFill>
    </fill>
    <fill>
      <patternFill patternType="solid">
        <fgColor theme="5"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89">
    <xf numFmtId="0" fontId="0" fillId="0" borderId="0" xfId="0"/>
    <xf numFmtId="0" fontId="0" fillId="0" borderId="0" xfId="0" applyAlignment="1">
      <alignment horizontal="center" vertical="center"/>
    </xf>
    <xf numFmtId="0" fontId="2" fillId="3" borderId="1" xfId="0" applyFont="1" applyFill="1" applyBorder="1" applyAlignment="1">
      <alignment horizontal="center"/>
    </xf>
    <xf numFmtId="0" fontId="0" fillId="4" borderId="1" xfId="0" applyFill="1" applyBorder="1" applyAlignment="1">
      <alignment horizontal="center"/>
    </xf>
    <xf numFmtId="0" fontId="0" fillId="2" borderId="1" xfId="0" applyFill="1" applyBorder="1" applyAlignment="1">
      <alignment horizontal="center"/>
    </xf>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horizontal="center" vertical="center" wrapText="1"/>
    </xf>
    <xf numFmtId="0" fontId="0" fillId="0" borderId="1" xfId="0" quotePrefix="1" applyBorder="1" applyAlignment="1">
      <alignment horizontal="center" vertical="center"/>
    </xf>
    <xf numFmtId="0" fontId="0" fillId="6" borderId="1" xfId="0" applyFill="1" applyBorder="1" applyAlignment="1">
      <alignment horizontal="center" vertical="center"/>
    </xf>
    <xf numFmtId="0" fontId="0" fillId="0" borderId="1" xfId="0" applyFill="1" applyBorder="1" applyAlignment="1">
      <alignment horizontal="center" vertical="center"/>
    </xf>
    <xf numFmtId="0" fontId="0" fillId="0" borderId="6" xfId="0" applyNumberFormat="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8" xfId="0" applyNumberFormat="1" applyBorder="1" applyAlignment="1">
      <alignment horizontal="center" vertical="center"/>
    </xf>
    <xf numFmtId="0" fontId="0" fillId="6" borderId="7" xfId="0" applyFill="1" applyBorder="1" applyAlignment="1">
      <alignment horizontal="center" vertical="center"/>
    </xf>
    <xf numFmtId="0" fontId="0" fillId="7" borderId="7" xfId="0" applyFill="1" applyBorder="1" applyAlignment="1">
      <alignment horizontal="center" vertical="center"/>
    </xf>
    <xf numFmtId="0" fontId="0" fillId="0" borderId="8"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1" xfId="0" applyBorder="1" applyAlignment="1">
      <alignment horizontal="center"/>
    </xf>
    <xf numFmtId="0" fontId="1" fillId="0" borderId="1" xfId="0" applyFont="1" applyFill="1" applyBorder="1" applyAlignment="1">
      <alignment horizontal="center"/>
    </xf>
    <xf numFmtId="0" fontId="0" fillId="0" borderId="1" xfId="0" applyFill="1" applyBorder="1" applyAlignment="1">
      <alignment horizontal="center"/>
    </xf>
    <xf numFmtId="0" fontId="0" fillId="8" borderId="1" xfId="0" applyFill="1" applyBorder="1" applyAlignment="1">
      <alignment horizontal="center" vertical="center"/>
    </xf>
    <xf numFmtId="0" fontId="4" fillId="8" borderId="1" xfId="0" applyFont="1" applyFill="1" applyBorder="1" applyAlignment="1">
      <alignment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4" fillId="10" borderId="1" xfId="0" applyFont="1" applyFill="1" applyBorder="1" applyAlignment="1">
      <alignment wrapText="1"/>
    </xf>
    <xf numFmtId="0" fontId="4" fillId="14" borderId="1" xfId="0" applyFont="1" applyFill="1" applyBorder="1" applyAlignment="1">
      <alignment wrapText="1"/>
    </xf>
    <xf numFmtId="0" fontId="0" fillId="6" borderId="1" xfId="0" applyFill="1" applyBorder="1" applyAlignment="1">
      <alignment horizontal="center" vertical="center" wrapText="1"/>
    </xf>
    <xf numFmtId="0" fontId="4" fillId="15" borderId="1" xfId="0" applyFont="1" applyFill="1" applyBorder="1" applyAlignment="1">
      <alignment wrapText="1"/>
    </xf>
    <xf numFmtId="0" fontId="4" fillId="16" borderId="1" xfId="0" applyFont="1" applyFill="1" applyBorder="1" applyAlignment="1">
      <alignment wrapText="1"/>
    </xf>
    <xf numFmtId="0" fontId="0" fillId="12" borderId="1" xfId="0" applyFill="1" applyBorder="1" applyAlignment="1">
      <alignment horizontal="center" vertical="center"/>
    </xf>
    <xf numFmtId="0" fontId="0" fillId="9" borderId="1" xfId="0" applyFill="1" applyBorder="1" applyAlignment="1">
      <alignment horizontal="center" vertical="center"/>
    </xf>
    <xf numFmtId="0" fontId="0" fillId="13" borderId="1" xfId="0" applyFill="1" applyBorder="1" applyAlignment="1">
      <alignment horizontal="center" vertical="center"/>
    </xf>
    <xf numFmtId="0" fontId="0" fillId="14" borderId="1" xfId="0" applyFill="1" applyBorder="1" applyAlignment="1">
      <alignment horizontal="center" vertical="center"/>
    </xf>
    <xf numFmtId="0" fontId="0" fillId="15" borderId="1" xfId="0" applyFill="1" applyBorder="1" applyAlignment="1">
      <alignment horizontal="center" vertical="center"/>
    </xf>
    <xf numFmtId="0" fontId="0" fillId="16" borderId="1" xfId="0" applyFill="1" applyBorder="1" applyAlignment="1">
      <alignment horizontal="center" vertical="center" wrapText="1"/>
    </xf>
    <xf numFmtId="0" fontId="0" fillId="0" borderId="0" xfId="0" applyFill="1" applyBorder="1" applyAlignment="1">
      <alignment horizontal="center" vertical="center"/>
    </xf>
    <xf numFmtId="0" fontId="0" fillId="17" borderId="1" xfId="0" applyFill="1" applyBorder="1" applyAlignment="1">
      <alignment horizontal="center" vertical="center" wrapText="1"/>
    </xf>
    <xf numFmtId="0" fontId="0" fillId="17" borderId="1" xfId="0" applyFill="1" applyBorder="1" applyAlignment="1">
      <alignment horizontal="center" vertical="center"/>
    </xf>
    <xf numFmtId="0" fontId="0" fillId="17" borderId="1" xfId="0" applyFill="1" applyBorder="1" applyAlignment="1">
      <alignment wrapText="1"/>
    </xf>
    <xf numFmtId="0" fontId="0" fillId="14"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16" borderId="1" xfId="0" applyFill="1" applyBorder="1" applyAlignment="1">
      <alignment horizontal="center" vertical="center"/>
    </xf>
    <xf numFmtId="0" fontId="5" fillId="16" borderId="1" xfId="0" applyFont="1" applyFill="1" applyBorder="1" applyAlignment="1">
      <alignment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0" fillId="18" borderId="1" xfId="0" applyFill="1" applyBorder="1" applyAlignment="1">
      <alignment horizontal="center" vertical="center" wrapText="1"/>
    </xf>
    <xf numFmtId="0" fontId="4" fillId="18" borderId="1" xfId="0" applyFont="1" applyFill="1" applyBorder="1" applyAlignment="1">
      <alignment wrapText="1"/>
    </xf>
    <xf numFmtId="0" fontId="0" fillId="19"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0" borderId="0" xfId="0" applyAlignment="1">
      <alignment wrapText="1"/>
    </xf>
    <xf numFmtId="49" fontId="0" fillId="0" borderId="1" xfId="0" applyNumberFormat="1" applyBorder="1" applyAlignment="1">
      <alignment horizontal="left"/>
    </xf>
    <xf numFmtId="49" fontId="0" fillId="0" borderId="1" xfId="0" applyNumberFormat="1" applyBorder="1"/>
    <xf numFmtId="0" fontId="1" fillId="0" borderId="1" xfId="0" applyFont="1" applyBorder="1" applyAlignment="1">
      <alignment horizontal="center"/>
    </xf>
    <xf numFmtId="0" fontId="0" fillId="0" borderId="1" xfId="0" applyBorder="1" applyAlignment="1">
      <alignment horizontal="left" vertical="center"/>
    </xf>
    <xf numFmtId="0" fontId="0" fillId="0" borderId="1" xfId="0" applyFill="1" applyBorder="1" applyAlignment="1">
      <alignment horizontal="left" vertical="center"/>
    </xf>
    <xf numFmtId="0" fontId="1" fillId="0" borderId="1" xfId="0" applyFont="1" applyFill="1" applyBorder="1" applyAlignment="1">
      <alignment horizontal="center" wrapText="1"/>
    </xf>
    <xf numFmtId="0" fontId="0" fillId="7" borderId="1" xfId="0" applyFill="1" applyBorder="1" applyAlignment="1">
      <alignment horizontal="center" vertical="center" wrapText="1"/>
    </xf>
    <xf numFmtId="0" fontId="0" fillId="14" borderId="1" xfId="0" applyFill="1" applyBorder="1" applyAlignment="1">
      <alignment horizontal="center" vertical="center"/>
    </xf>
    <xf numFmtId="0" fontId="0" fillId="6" borderId="1" xfId="0" applyFill="1" applyBorder="1" applyAlignment="1">
      <alignment horizontal="center" vertical="center"/>
    </xf>
    <xf numFmtId="0" fontId="0" fillId="20" borderId="1" xfId="0" applyFill="1" applyBorder="1" applyAlignment="1">
      <alignment horizontal="center" vertical="center"/>
    </xf>
    <xf numFmtId="0" fontId="4" fillId="20" borderId="1" xfId="0" applyFont="1" applyFill="1" applyBorder="1" applyAlignment="1">
      <alignment wrapText="1"/>
    </xf>
    <xf numFmtId="0" fontId="0" fillId="7" borderId="1" xfId="0" applyFill="1" applyBorder="1" applyAlignment="1">
      <alignment horizontal="center" vertical="center"/>
    </xf>
    <xf numFmtId="0" fontId="0" fillId="0" borderId="1" xfId="0" applyFill="1" applyBorder="1"/>
    <xf numFmtId="49" fontId="0" fillId="0" borderId="1" xfId="0" applyNumberFormat="1" applyFill="1" applyBorder="1"/>
    <xf numFmtId="49" fontId="0" fillId="0" borderId="0" xfId="0" applyNumberFormat="1" applyAlignment="1">
      <alignment wrapText="1"/>
    </xf>
    <xf numFmtId="0" fontId="0" fillId="0" borderId="0" xfId="0" applyAlignment="1">
      <alignment horizontal="center" vertical="center" wrapText="1"/>
    </xf>
    <xf numFmtId="49" fontId="0" fillId="0" borderId="0" xfId="0" applyNumberFormat="1" applyAlignment="1">
      <alignment vertical="top"/>
    </xf>
    <xf numFmtId="49" fontId="0" fillId="0" borderId="0" xfId="0" applyNumberFormat="1" applyAlignment="1">
      <alignment vertical="top" wrapText="1"/>
    </xf>
    <xf numFmtId="0" fontId="0" fillId="0" borderId="8" xfId="0" applyBorder="1" applyAlignment="1">
      <alignment vertical="center" wrapText="1"/>
    </xf>
    <xf numFmtId="0" fontId="0" fillId="0" borderId="12" xfId="0" applyBorder="1" applyAlignment="1">
      <alignment vertical="center" wrapText="1"/>
    </xf>
    <xf numFmtId="49" fontId="7" fillId="0" borderId="0" xfId="0" applyNumberFormat="1" applyFont="1" applyAlignment="1">
      <alignment vertical="top" wrapText="1"/>
    </xf>
    <xf numFmtId="0" fontId="0" fillId="16" borderId="1" xfId="0" applyFill="1" applyBorder="1" applyAlignment="1">
      <alignment horizontal="center" vertical="center" wrapText="1"/>
    </xf>
    <xf numFmtId="0" fontId="0" fillId="8" borderId="1" xfId="0" applyFill="1" applyBorder="1" applyAlignment="1">
      <alignment horizontal="center" vertical="center"/>
    </xf>
    <xf numFmtId="0" fontId="0" fillId="16" borderId="1" xfId="0" applyFill="1" applyBorder="1" applyAlignment="1">
      <alignment horizontal="center" vertical="center" wrapText="1"/>
    </xf>
    <xf numFmtId="0" fontId="4" fillId="6" borderId="6" xfId="0" applyFont="1" applyFill="1" applyBorder="1" applyAlignment="1">
      <alignment wrapText="1"/>
    </xf>
    <xf numFmtId="0" fontId="4" fillId="8" borderId="6" xfId="0" applyFont="1" applyFill="1" applyBorder="1" applyAlignment="1">
      <alignment wrapText="1"/>
    </xf>
    <xf numFmtId="0" fontId="4" fillId="10" borderId="6" xfId="0" applyFont="1" applyFill="1" applyBorder="1" applyAlignment="1">
      <alignment wrapText="1"/>
    </xf>
    <xf numFmtId="0" fontId="4" fillId="14" borderId="6" xfId="0" applyFont="1" applyFill="1" applyBorder="1" applyAlignment="1">
      <alignment wrapText="1"/>
    </xf>
    <xf numFmtId="0" fontId="4" fillId="9" borderId="6" xfId="0" applyFont="1" applyFill="1" applyBorder="1" applyAlignment="1">
      <alignment wrapText="1"/>
    </xf>
    <xf numFmtId="0" fontId="4" fillId="13" borderId="6" xfId="0" applyFont="1" applyFill="1" applyBorder="1" applyAlignment="1">
      <alignment wrapText="1"/>
    </xf>
    <xf numFmtId="0" fontId="4" fillId="7" borderId="6" xfId="0" applyFont="1" applyFill="1" applyBorder="1" applyAlignment="1">
      <alignment wrapText="1"/>
    </xf>
    <xf numFmtId="0" fontId="4" fillId="15" borderId="6" xfId="0" applyFont="1" applyFill="1" applyBorder="1" applyAlignment="1">
      <alignment wrapText="1"/>
    </xf>
    <xf numFmtId="0" fontId="4" fillId="16" borderId="6" xfId="0" applyFont="1" applyFill="1" applyBorder="1" applyAlignment="1">
      <alignment wrapText="1"/>
    </xf>
    <xf numFmtId="0" fontId="4" fillId="17" borderId="6" xfId="0" applyFont="1" applyFill="1" applyBorder="1" applyAlignment="1">
      <alignment wrapText="1"/>
    </xf>
    <xf numFmtId="0" fontId="0" fillId="17" borderId="6" xfId="0" applyFill="1" applyBorder="1" applyAlignment="1">
      <alignment wrapText="1"/>
    </xf>
    <xf numFmtId="0" fontId="5" fillId="16" borderId="6" xfId="0" applyFont="1" applyFill="1" applyBorder="1" applyAlignment="1">
      <alignment wrapText="1"/>
    </xf>
    <xf numFmtId="0" fontId="4" fillId="18" borderId="6" xfId="0" applyFont="1" applyFill="1" applyBorder="1" applyAlignment="1">
      <alignment wrapText="1"/>
    </xf>
    <xf numFmtId="0" fontId="0" fillId="19" borderId="6" xfId="0" applyFill="1" applyBorder="1" applyAlignment="1">
      <alignment wrapText="1"/>
    </xf>
    <xf numFmtId="0" fontId="0" fillId="0" borderId="1" xfId="0" applyBorder="1" applyAlignment="1">
      <alignment vertical="top" wrapText="1"/>
    </xf>
    <xf numFmtId="0" fontId="0" fillId="0" borderId="0" xfId="0" applyBorder="1" applyAlignment="1">
      <alignment vertical="top" wrapText="1"/>
    </xf>
    <xf numFmtId="0" fontId="0" fillId="17" borderId="6" xfId="0" applyFill="1" applyBorder="1" applyAlignment="1">
      <alignment vertical="top" wrapText="1"/>
    </xf>
    <xf numFmtId="0" fontId="0" fillId="16" borderId="9" xfId="0" applyFill="1" applyBorder="1" applyAlignment="1">
      <alignment horizontal="center" vertical="center"/>
    </xf>
    <xf numFmtId="0" fontId="0" fillId="6" borderId="1" xfId="0" applyFill="1" applyBorder="1" applyAlignment="1">
      <alignment horizontal="center" vertical="center"/>
    </xf>
    <xf numFmtId="0" fontId="0" fillId="0" borderId="0" xfId="0" applyFill="1" applyAlignment="1">
      <alignment horizontal="center" vertical="center"/>
    </xf>
    <xf numFmtId="0" fontId="4" fillId="6" borderId="6" xfId="0" applyFont="1" applyFill="1" applyBorder="1" applyAlignment="1">
      <alignment vertical="top" wrapText="1"/>
    </xf>
    <xf numFmtId="0" fontId="0" fillId="9" borderId="1" xfId="0" applyFill="1" applyBorder="1" applyAlignment="1">
      <alignment horizontal="center" vertical="center"/>
    </xf>
    <xf numFmtId="0" fontId="0" fillId="13" borderId="1" xfId="0" applyFill="1" applyBorder="1" applyAlignment="1">
      <alignment horizontal="center" vertical="center"/>
    </xf>
    <xf numFmtId="0" fontId="0" fillId="7" borderId="1" xfId="0" applyFill="1" applyBorder="1" applyAlignment="1">
      <alignment horizontal="center" vertical="center"/>
    </xf>
    <xf numFmtId="0" fontId="0" fillId="0" borderId="0" xfId="0" applyAlignment="1">
      <alignment horizontal="center" vertical="center" wrapText="1"/>
    </xf>
    <xf numFmtId="0" fontId="0" fillId="13"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19" borderId="1" xfId="0" applyFill="1" applyBorder="1" applyAlignment="1">
      <alignment horizontal="center" vertical="center"/>
    </xf>
    <xf numFmtId="0" fontId="9" fillId="10" borderId="6" xfId="0" applyFont="1" applyFill="1" applyBorder="1" applyAlignment="1">
      <alignment wrapText="1"/>
    </xf>
    <xf numFmtId="0" fontId="4" fillId="12" borderId="6" xfId="0" applyFont="1" applyFill="1" applyBorder="1" applyAlignment="1">
      <alignment vertical="top" wrapText="1"/>
    </xf>
    <xf numFmtId="0" fontId="4" fillId="14" borderId="6" xfId="0" applyFont="1" applyFill="1" applyBorder="1" applyAlignment="1">
      <alignment vertical="top" wrapText="1"/>
    </xf>
    <xf numFmtId="0" fontId="0" fillId="0" borderId="0" xfId="0" applyAlignment="1">
      <alignment horizontal="center" vertical="center" wrapText="1"/>
    </xf>
    <xf numFmtId="0" fontId="0" fillId="16" borderId="1" xfId="0" applyFill="1" applyBorder="1" applyAlignment="1">
      <alignment horizontal="center" vertical="center" wrapText="1"/>
    </xf>
    <xf numFmtId="0" fontId="0" fillId="10" borderId="1" xfId="0" applyFill="1" applyBorder="1" applyAlignment="1">
      <alignment horizontal="center" vertical="center"/>
    </xf>
    <xf numFmtId="0" fontId="4" fillId="19" borderId="6" xfId="0" applyFont="1" applyFill="1" applyBorder="1" applyAlignment="1">
      <alignment wrapText="1"/>
    </xf>
    <xf numFmtId="0" fontId="0" fillId="0" borderId="0" xfId="0" applyAlignment="1"/>
    <xf numFmtId="0" fontId="0" fillId="0" borderId="10" xfId="0"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19" borderId="1" xfId="0"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xf>
    <xf numFmtId="0" fontId="0" fillId="0" borderId="7" xfId="0" applyBorder="1"/>
    <xf numFmtId="0" fontId="0" fillId="0" borderId="0" xfId="0" applyBorder="1"/>
    <xf numFmtId="49" fontId="0" fillId="0" borderId="7" xfId="0" applyNumberFormat="1" applyBorder="1"/>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0" fillId="0" borderId="1" xfId="0" applyFont="1" applyBorder="1" applyAlignment="1">
      <alignment horizontal="left" vertical="center" wrapText="1"/>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horizontal="center" wrapText="1"/>
    </xf>
    <xf numFmtId="0" fontId="0" fillId="0" borderId="5" xfId="0" applyBorder="1" applyAlignment="1">
      <alignment horizontal="center" wrapText="1"/>
    </xf>
    <xf numFmtId="0" fontId="0" fillId="7" borderId="9" xfId="0" applyFill="1" applyBorder="1" applyAlignment="1">
      <alignment horizontal="center" vertical="center"/>
    </xf>
    <xf numFmtId="0" fontId="0" fillId="13" borderId="9" xfId="0" applyFill="1" applyBorder="1" applyAlignment="1">
      <alignment horizontal="center" vertical="center"/>
    </xf>
    <xf numFmtId="0" fontId="0" fillId="18" borderId="9" xfId="0" applyFill="1" applyBorder="1" applyAlignment="1">
      <alignment horizontal="center" vertical="center"/>
    </xf>
    <xf numFmtId="0" fontId="0" fillId="6" borderId="9" xfId="0" applyFill="1" applyBorder="1" applyAlignment="1">
      <alignment horizontal="center" vertical="center"/>
    </xf>
    <xf numFmtId="0" fontId="0" fillId="9" borderId="9" xfId="0" applyFill="1" applyBorder="1" applyAlignment="1">
      <alignment horizontal="center" vertical="center" wrapText="1"/>
    </xf>
    <xf numFmtId="0" fontId="0" fillId="10" borderId="9" xfId="0" applyFill="1" applyBorder="1" applyAlignment="1">
      <alignment horizontal="center" vertical="center" wrapText="1"/>
    </xf>
    <xf numFmtId="0" fontId="0" fillId="8" borderId="9" xfId="0" applyFill="1" applyBorder="1" applyAlignment="1">
      <alignment horizontal="center" vertical="center" wrapText="1"/>
    </xf>
    <xf numFmtId="0" fontId="0" fillId="15" borderId="9" xfId="0" applyFill="1" applyBorder="1" applyAlignment="1">
      <alignment horizontal="center" vertical="center"/>
    </xf>
    <xf numFmtId="0" fontId="0" fillId="14" borderId="1" xfId="0" applyFill="1" applyBorder="1" applyAlignment="1">
      <alignment horizontal="center" vertical="center"/>
    </xf>
    <xf numFmtId="0" fontId="0" fillId="19" borderId="12" xfId="0" applyFill="1" applyBorder="1" applyAlignment="1">
      <alignment horizontal="center" vertical="center" wrapText="1"/>
    </xf>
    <xf numFmtId="0" fontId="0" fillId="19" borderId="9" xfId="0" applyFill="1" applyBorder="1" applyAlignment="1">
      <alignment horizontal="center" vertical="center" wrapText="1"/>
    </xf>
    <xf numFmtId="0" fontId="0" fillId="16" borderId="9" xfId="0" applyFill="1" applyBorder="1" applyAlignment="1">
      <alignment horizontal="center" vertical="center"/>
    </xf>
    <xf numFmtId="0" fontId="0" fillId="11" borderId="9" xfId="0" applyFill="1" applyBorder="1" applyAlignment="1">
      <alignment horizontal="center" vertical="center"/>
    </xf>
    <xf numFmtId="0" fontId="0" fillId="16" borderId="9" xfId="0" applyFill="1" applyBorder="1" applyAlignment="1">
      <alignment horizontal="center" vertical="center" wrapText="1"/>
    </xf>
    <xf numFmtId="0" fontId="0" fillId="14" borderId="9" xfId="0" applyFill="1"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16" borderId="7" xfId="0" applyFill="1" applyBorder="1" applyAlignment="1">
      <alignment horizontal="center" vertical="center" wrapText="1"/>
    </xf>
    <xf numFmtId="0" fontId="0" fillId="16" borderId="11" xfId="0" applyFill="1" applyBorder="1" applyAlignment="1">
      <alignment horizontal="center" vertical="center" wrapText="1"/>
    </xf>
    <xf numFmtId="0" fontId="0" fillId="16" borderId="13" xfId="0" applyFill="1" applyBorder="1" applyAlignment="1">
      <alignment horizontal="center" vertical="center" wrapText="1"/>
    </xf>
    <xf numFmtId="0" fontId="0" fillId="11" borderId="1" xfId="0" applyFill="1" applyBorder="1" applyAlignment="1">
      <alignment horizontal="center" vertical="center"/>
    </xf>
    <xf numFmtId="0" fontId="0" fillId="18" borderId="7" xfId="0" applyFill="1" applyBorder="1" applyAlignment="1">
      <alignment horizontal="center" vertical="center"/>
    </xf>
    <xf numFmtId="0" fontId="0" fillId="18" borderId="13" xfId="0" applyFill="1" applyBorder="1" applyAlignment="1">
      <alignment horizontal="center" vertical="center"/>
    </xf>
    <xf numFmtId="0" fontId="0" fillId="6" borderId="1" xfId="0" applyFill="1" applyBorder="1" applyAlignment="1">
      <alignment horizontal="center" vertical="center"/>
    </xf>
    <xf numFmtId="0" fontId="0" fillId="9" borderId="1" xfId="0" applyFill="1" applyBorder="1" applyAlignment="1">
      <alignment horizontal="center" vertical="center" wrapText="1"/>
    </xf>
    <xf numFmtId="0" fontId="0" fillId="7" borderId="1" xfId="0" applyFill="1" applyBorder="1" applyAlignment="1">
      <alignment horizontal="center" vertical="center"/>
    </xf>
    <xf numFmtId="0" fontId="0" fillId="7" borderId="7"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3" xfId="0" applyFill="1" applyBorder="1" applyAlignment="1">
      <alignment horizontal="center" vertical="center" wrapText="1"/>
    </xf>
    <xf numFmtId="0" fontId="0" fillId="16" borderId="1"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11" xfId="0" applyFill="1" applyBorder="1" applyAlignment="1">
      <alignment horizontal="center" vertical="center" wrapText="1"/>
    </xf>
    <xf numFmtId="0" fontId="0" fillId="13" borderId="13" xfId="0" applyFill="1" applyBorder="1" applyAlignment="1">
      <alignment horizontal="center" vertical="center" wrapText="1"/>
    </xf>
    <xf numFmtId="0" fontId="0" fillId="16" borderId="1" xfId="0" applyFill="1" applyBorder="1" applyAlignment="1">
      <alignment horizontal="center" vertical="center"/>
    </xf>
    <xf numFmtId="0" fontId="0" fillId="1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3" borderId="1" xfId="0" applyFill="1" applyBorder="1" applyAlignment="1">
      <alignment horizontal="center" vertical="center"/>
    </xf>
    <xf numFmtId="0" fontId="0" fillId="8" borderId="1" xfId="0" applyFill="1" applyBorder="1" applyAlignment="1">
      <alignment horizontal="center" vertical="center"/>
    </xf>
    <xf numFmtId="0" fontId="0" fillId="15" borderId="1" xfId="0" applyFill="1" applyBorder="1" applyAlignment="1">
      <alignment horizontal="center" vertic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cellXfs>
  <cellStyles count="1">
    <cellStyle name="Normal" xfId="0" builtinId="0"/>
  </cellStyles>
  <dxfs count="68">
    <dxf>
      <font>
        <strike val="0"/>
        <outline val="0"/>
        <shadow val="0"/>
        <u val="none"/>
        <vertAlign val="baseline"/>
        <sz val="9"/>
        <color theme="1"/>
        <name val="Calibri"/>
        <family val="2"/>
        <scheme val="minor"/>
      </font>
      <numFmt numFmtId="30" formatCode="@"/>
      <alignment horizontal="general" vertical="top" textRotation="0" wrapText="0" indent="0" justifyLastLine="0" shrinkToFit="0" readingOrder="0"/>
    </dxf>
    <dxf>
      <alignment horizontal="center" vertical="center" textRotation="0" wrapText="1" indent="0" justifyLastLine="0" shrinkToFit="0" readingOrder="0"/>
    </dxf>
    <dxf>
      <border outline="0">
        <top style="thin">
          <color rgb="FF000000"/>
        </top>
      </border>
    </dxf>
    <dxf>
      <alignment horizontal="general" vertical="top" textRotation="0" wrapText="0" indent="0" justifyLastLine="0" shrinkToFit="0" readingOrder="0"/>
    </dxf>
    <dxf>
      <alignment horizontal="center" vertical="center" textRotation="0" wrapText="1" indent="0" justifyLastLine="0" shrinkToFit="0" readingOrder="0"/>
    </dxf>
    <dxf>
      <numFmt numFmtId="30" formatCode="@"/>
      <alignment horizontal="general"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30" formatCode="@"/>
      <alignment horizontal="general" vertical="top" textRotation="0" wrapText="0" indent="0" justifyLastLine="0" shrinkToFit="0" readingOrder="0"/>
    </dxf>
    <dxf>
      <alignment horizontal="center" vertical="center" textRotation="0" wrapText="1" indent="0" justifyLastLine="0" shrinkToFit="0" readingOrder="0"/>
    </dxf>
    <dxf>
      <border outline="0">
        <top style="thin">
          <color rgb="FF000000"/>
        </top>
      </border>
    </dxf>
    <dxf>
      <alignment horizontal="general" vertical="top" textRotation="0" wrapText="0" indent="0" justifyLastLine="0" shrinkToFit="0" readingOrder="0"/>
    </dxf>
    <dxf>
      <alignment horizontal="center" vertical="center" textRotation="0" wrapText="1" indent="0" justifyLastLine="0" shrinkToFit="0" readingOrder="0"/>
    </dxf>
    <dxf>
      <numFmt numFmtId="30" formatCode="@"/>
    </dxf>
    <dxf>
      <alignment horizontal="center" vertical="center" textRotation="0" wrapText="0" indent="0" justifyLastLine="0" shrinkToFit="0" readingOrder="0"/>
    </dxf>
    <dxf>
      <alignment horizontal="general" vertical="top" textRotation="0" wrapText="1" indent="0" justifyLastLine="0" shrinkToFit="0" readingOrder="0"/>
    </dxf>
    <dxf>
      <alignment horizontal="center" vertical="center" textRotation="0" wrapText="1" indent="0" justifyLastLine="0" shrinkToFit="0" readingOrder="0"/>
    </dxf>
    <dxf>
      <numFmt numFmtId="30" formatCode="@"/>
      <alignment horizontal="general" vertical="top" textRotation="0" wrapText="0" indent="0" justifyLastLine="0" shrinkToFit="0" readingOrder="0"/>
    </dxf>
    <dxf>
      <alignment horizontal="general" vertical="top" textRotation="0" wrapText="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border outline="0">
        <top style="thin">
          <color rgb="FF000000"/>
        </top>
      </border>
    </dxf>
    <dxf>
      <numFmt numFmtId="30" formatCode="@"/>
      <alignment horizontal="general" vertical="top" textRotation="0" wrapText="0" indent="0" justifyLastLine="0" shrinkToFit="0" readingOrder="0"/>
    </dxf>
    <dxf>
      <alignment horizontal="center" vertical="center" textRotation="0" wrapText="1" indent="0" justifyLastLine="0" shrinkToFit="0" readingOrder="0"/>
    </dxf>
    <dxf>
      <border outline="0">
        <top style="thin">
          <color rgb="FF000000"/>
        </top>
      </border>
    </dxf>
    <dxf>
      <alignment horizontal="general" vertical="top" textRotation="0" wrapText="0" indent="0" justifyLastLine="0" shrinkToFit="0" readingOrder="0"/>
    </dxf>
    <dxf>
      <alignment horizontal="center" vertical="center" textRotation="0" wrapText="1" indent="0" justifyLastLine="0" shrinkToFit="0" readingOrder="0"/>
    </dxf>
    <dxf>
      <numFmt numFmtId="30" formatCode="@"/>
      <alignment horizontal="general" vertical="top" textRotation="0" wrapText="1"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numFmt numFmtId="30" formatCode="@"/>
      <alignment horizontal="general" vertical="top" textRotation="0" wrapText="0" indent="0" justifyLastLine="0" shrinkToFit="0" readingOrder="0"/>
    </dxf>
    <dxf>
      <alignment horizontal="general" vertical="top" textRotation="0" wrapText="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border outline="0">
        <top style="thin">
          <color indexed="64"/>
        </top>
      </border>
    </dxf>
    <dxf>
      <numFmt numFmtId="30" formatCode="@"/>
      <alignment horizontal="general" vertical="top" textRotation="0" wrapText="0" indent="0" justifyLastLine="0" shrinkToFit="0" readingOrder="0"/>
    </dxf>
    <dxf>
      <alignment horizontal="center" vertical="center" textRotation="0" wrapText="1" indent="0" justifyLastLine="0" shrinkToFit="0" readingOrder="0"/>
    </dxf>
    <dxf>
      <border outline="0">
        <top style="thin">
          <color indexed="64"/>
        </top>
      </border>
    </dxf>
    <dxf>
      <alignment horizontal="general" vertical="top" textRotation="0" wrapText="0" indent="0" justifyLastLine="0" shrinkToFit="0" readingOrder="0"/>
    </dxf>
    <dxf>
      <alignment horizontal="center" vertical="center" textRotation="0" wrapText="1" indent="0" justifyLastLine="0" shrinkToFit="0" readingOrder="0"/>
    </dxf>
    <dxf>
      <numFmt numFmtId="30" formatCode="@"/>
    </dxf>
    <dxf>
      <alignment horizontal="center" vertical="center" textRotation="0" wrapText="0" indent="0" justifyLastLine="0" shrinkToFit="0" readingOrder="0"/>
    </dxf>
    <dxf>
      <alignment horizontal="center"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33CCCC"/>
      <color rgb="FFCC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Número de estudios</c:v>
          </c:tx>
          <c:spPr>
            <a:solidFill>
              <a:schemeClr val="accent1"/>
            </a:solidFill>
            <a:ln>
              <a:noFill/>
            </a:ln>
            <a:effectLst/>
          </c:spPr>
          <c:invertIfNegative val="0"/>
          <c:cat>
            <c:numRef>
              <c:f>Estadísticas!$I$3:$I$9</c:f>
              <c:numCache>
                <c:formatCode>General</c:formatCode>
                <c:ptCount val="7"/>
                <c:pt idx="0">
                  <c:v>2015</c:v>
                </c:pt>
                <c:pt idx="1">
                  <c:v>2016</c:v>
                </c:pt>
                <c:pt idx="2">
                  <c:v>2017</c:v>
                </c:pt>
                <c:pt idx="3">
                  <c:v>2018</c:v>
                </c:pt>
                <c:pt idx="4">
                  <c:v>2019</c:v>
                </c:pt>
                <c:pt idx="5">
                  <c:v>2020</c:v>
                </c:pt>
                <c:pt idx="6">
                  <c:v>2021</c:v>
                </c:pt>
              </c:numCache>
            </c:numRef>
          </c:cat>
          <c:val>
            <c:numRef>
              <c:f>Estadísticas!$J$3:$J$9</c:f>
              <c:numCache>
                <c:formatCode>General</c:formatCode>
                <c:ptCount val="7"/>
                <c:pt idx="0">
                  <c:v>1</c:v>
                </c:pt>
                <c:pt idx="1">
                  <c:v>8</c:v>
                </c:pt>
                <c:pt idx="2">
                  <c:v>4</c:v>
                </c:pt>
                <c:pt idx="3">
                  <c:v>11</c:v>
                </c:pt>
                <c:pt idx="4">
                  <c:v>10</c:v>
                </c:pt>
                <c:pt idx="5">
                  <c:v>6</c:v>
                </c:pt>
                <c:pt idx="6">
                  <c:v>0</c:v>
                </c:pt>
              </c:numCache>
            </c:numRef>
          </c:val>
          <c:extLst>
            <c:ext xmlns:c16="http://schemas.microsoft.com/office/drawing/2014/chart" uri="{C3380CC4-5D6E-409C-BE32-E72D297353CC}">
              <c16:uniqueId val="{00000000-1CEB-4C1F-AFFD-197417DB2212}"/>
            </c:ext>
          </c:extLst>
        </c:ser>
        <c:dLbls>
          <c:showLegendKey val="0"/>
          <c:showVal val="0"/>
          <c:showCatName val="0"/>
          <c:showSerName val="0"/>
          <c:showPercent val="0"/>
          <c:showBubbleSize val="0"/>
        </c:dLbls>
        <c:gapWidth val="219"/>
        <c:overlap val="-27"/>
        <c:axId val="1260129472"/>
        <c:axId val="1260130304"/>
      </c:barChart>
      <c:catAx>
        <c:axId val="126012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60130304"/>
        <c:crosses val="autoZero"/>
        <c:auto val="1"/>
        <c:lblAlgn val="ctr"/>
        <c:lblOffset val="100"/>
        <c:noMultiLvlLbl val="0"/>
      </c:catAx>
      <c:valAx>
        <c:axId val="1260130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60129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Herramientas utilizadas para verificar la accesibilidad en un producto de software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'Frecuencia palabras clave'!$B$73</c:f>
              <c:strCache>
                <c:ptCount val="1"/>
                <c:pt idx="0">
                  <c:v>Frecuencia</c:v>
                </c:pt>
              </c:strCache>
            </c:strRef>
          </c:tx>
          <c:spPr>
            <a:solidFill>
              <a:schemeClr val="accent1"/>
            </a:solidFill>
            <a:ln>
              <a:noFill/>
            </a:ln>
            <a:effectLst/>
          </c:spPr>
          <c:invertIfNegative val="0"/>
          <c:cat>
            <c:strRef>
              <c:f>'Frecuencia palabras clave'!$A$74:$A$85</c:f>
              <c:strCache>
                <c:ptCount val="12"/>
                <c:pt idx="0">
                  <c:v>Automatica11y</c:v>
                </c:pt>
                <c:pt idx="1">
                  <c:v>UI Automator Viewer</c:v>
                </c:pt>
                <c:pt idx="2">
                  <c:v>Examinator</c:v>
                </c:pt>
                <c:pt idx="3">
                  <c:v>Android Accessibility Scanner</c:v>
                </c:pt>
                <c:pt idx="4">
                  <c:v>aXe</c:v>
                </c:pt>
                <c:pt idx="5">
                  <c:v>HTML Code Sniffer</c:v>
                </c:pt>
                <c:pt idx="6">
                  <c:v>Google ChromeVox</c:v>
                </c:pt>
                <c:pt idx="7">
                  <c:v>SiteImprove</c:v>
                </c:pt>
                <c:pt idx="8">
                  <c:v>Cambridge Simulation Glasses</c:v>
                </c:pt>
                <c:pt idx="9">
                  <c:v>Dyslexia Simulation</c:v>
                </c:pt>
                <c:pt idx="10">
                  <c:v>Lectores de pantalla</c:v>
                </c:pt>
                <c:pt idx="11">
                  <c:v>WAVE</c:v>
                </c:pt>
              </c:strCache>
            </c:strRef>
          </c:cat>
          <c:val>
            <c:numRef>
              <c:f>'Frecuencia palabras clave'!$B$74:$B$85</c:f>
              <c:numCache>
                <c:formatCode>General</c:formatCode>
                <c:ptCount val="12"/>
                <c:pt idx="0">
                  <c:v>1</c:v>
                </c:pt>
                <c:pt idx="1">
                  <c:v>1</c:v>
                </c:pt>
                <c:pt idx="2">
                  <c:v>1</c:v>
                </c:pt>
                <c:pt idx="3">
                  <c:v>1</c:v>
                </c:pt>
                <c:pt idx="4">
                  <c:v>1</c:v>
                </c:pt>
                <c:pt idx="5">
                  <c:v>2</c:v>
                </c:pt>
                <c:pt idx="6">
                  <c:v>2</c:v>
                </c:pt>
                <c:pt idx="7">
                  <c:v>2</c:v>
                </c:pt>
                <c:pt idx="8">
                  <c:v>3</c:v>
                </c:pt>
                <c:pt idx="9">
                  <c:v>3</c:v>
                </c:pt>
                <c:pt idx="10">
                  <c:v>4</c:v>
                </c:pt>
                <c:pt idx="11">
                  <c:v>5</c:v>
                </c:pt>
              </c:numCache>
            </c:numRef>
          </c:val>
          <c:extLst>
            <c:ext xmlns:c16="http://schemas.microsoft.com/office/drawing/2014/chart" uri="{C3380CC4-5D6E-409C-BE32-E72D297353CC}">
              <c16:uniqueId val="{00000000-591B-462B-BF33-5AE07151ED79}"/>
            </c:ext>
          </c:extLst>
        </c:ser>
        <c:dLbls>
          <c:showLegendKey val="0"/>
          <c:showVal val="0"/>
          <c:showCatName val="0"/>
          <c:showSerName val="0"/>
          <c:showPercent val="0"/>
          <c:showBubbleSize val="0"/>
        </c:dLbls>
        <c:gapWidth val="182"/>
        <c:axId val="1828332304"/>
        <c:axId val="1828329392"/>
      </c:barChart>
      <c:catAx>
        <c:axId val="18283323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28329392"/>
        <c:crosses val="autoZero"/>
        <c:auto val="1"/>
        <c:lblAlgn val="ctr"/>
        <c:lblOffset val="100"/>
        <c:noMultiLvlLbl val="0"/>
      </c:catAx>
      <c:valAx>
        <c:axId val="1828329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2833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Número de estudios que abordaron fases</c:v>
          </c:tx>
          <c:spPr>
            <a:solidFill>
              <a:schemeClr val="accent1"/>
            </a:solidFill>
            <a:ln>
              <a:noFill/>
            </a:ln>
            <a:effectLst/>
          </c:spPr>
          <c:invertIfNegative val="0"/>
          <c:cat>
            <c:strRef>
              <c:f>Estadísticas!$L$3:$L$6</c:f>
              <c:strCache>
                <c:ptCount val="4"/>
                <c:pt idx="0">
                  <c:v>Requerimientos</c:v>
                </c:pt>
                <c:pt idx="1">
                  <c:v>Diseño</c:v>
                </c:pt>
                <c:pt idx="2">
                  <c:v>Construcción</c:v>
                </c:pt>
                <c:pt idx="3">
                  <c:v>Pruebas</c:v>
                </c:pt>
              </c:strCache>
            </c:strRef>
          </c:cat>
          <c:val>
            <c:numRef>
              <c:f>Estadísticas!$M$3:$M$6</c:f>
              <c:numCache>
                <c:formatCode>General</c:formatCode>
                <c:ptCount val="4"/>
                <c:pt idx="0">
                  <c:v>17</c:v>
                </c:pt>
                <c:pt idx="1">
                  <c:v>21</c:v>
                </c:pt>
                <c:pt idx="2">
                  <c:v>7</c:v>
                </c:pt>
                <c:pt idx="3">
                  <c:v>17</c:v>
                </c:pt>
              </c:numCache>
            </c:numRef>
          </c:val>
          <c:extLst>
            <c:ext xmlns:c16="http://schemas.microsoft.com/office/drawing/2014/chart" uri="{C3380CC4-5D6E-409C-BE32-E72D297353CC}">
              <c16:uniqueId val="{00000000-0DEB-4685-9A8D-019A1AAE1DD4}"/>
            </c:ext>
          </c:extLst>
        </c:ser>
        <c:dLbls>
          <c:showLegendKey val="0"/>
          <c:showVal val="0"/>
          <c:showCatName val="0"/>
          <c:showSerName val="0"/>
          <c:showPercent val="0"/>
          <c:showBubbleSize val="0"/>
        </c:dLbls>
        <c:gapWidth val="219"/>
        <c:overlap val="-27"/>
        <c:axId val="1005074352"/>
        <c:axId val="1261271632"/>
      </c:barChart>
      <c:catAx>
        <c:axId val="100507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61271632"/>
        <c:crosses val="autoZero"/>
        <c:auto val="1"/>
        <c:lblAlgn val="ctr"/>
        <c:lblOffset val="100"/>
        <c:noMultiLvlLbl val="0"/>
      </c:catAx>
      <c:valAx>
        <c:axId val="1261271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005074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Número de artículos obtenidos por fuente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Total de artículos por fuente, incluyendo Snowballing</c:v>
          </c:tx>
          <c:spPr>
            <a:solidFill>
              <a:schemeClr val="accent1"/>
            </a:solidFill>
            <a:ln>
              <a:noFill/>
            </a:ln>
            <a:effectLst/>
          </c:spPr>
          <c:invertIfNegative val="0"/>
          <c:cat>
            <c:strRef>
              <c:extLst>
                <c:ext xmlns:c15="http://schemas.microsoft.com/office/drawing/2012/chart" uri="{02D57815-91ED-43cb-92C2-25804820EDAC}">
                  <c15:fullRef>
                    <c15:sqref>Estadísticas!$D$3:$D$9</c15:sqref>
                  </c15:fullRef>
                </c:ext>
              </c:extLst>
              <c:f>Estadísticas!$D$3:$D$8</c:f>
              <c:strCache>
                <c:ptCount val="6"/>
                <c:pt idx="0">
                  <c:v>ACM</c:v>
                </c:pt>
                <c:pt idx="1">
                  <c:v>IEEE Xplore</c:v>
                </c:pt>
                <c:pt idx="2">
                  <c:v>Scopus</c:v>
                </c:pt>
                <c:pt idx="3">
                  <c:v>Wiley</c:v>
                </c:pt>
                <c:pt idx="4">
                  <c:v>ScienceDirect</c:v>
                </c:pt>
                <c:pt idx="5">
                  <c:v>Springer Link</c:v>
                </c:pt>
              </c:strCache>
            </c:strRef>
          </c:cat>
          <c:val>
            <c:numRef>
              <c:extLst>
                <c:ext xmlns:c15="http://schemas.microsoft.com/office/drawing/2012/chart" uri="{02D57815-91ED-43cb-92C2-25804820EDAC}">
                  <c15:fullRef>
                    <c15:sqref>Estadísticas!$E$3:$E$9</c15:sqref>
                  </c15:fullRef>
                </c:ext>
              </c:extLst>
              <c:f>Estadísticas!$E$3:$E$8</c:f>
              <c:numCache>
                <c:formatCode>General</c:formatCode>
                <c:ptCount val="6"/>
                <c:pt idx="0">
                  <c:v>6</c:v>
                </c:pt>
                <c:pt idx="1">
                  <c:v>11</c:v>
                </c:pt>
                <c:pt idx="2">
                  <c:v>15</c:v>
                </c:pt>
                <c:pt idx="3">
                  <c:v>1</c:v>
                </c:pt>
                <c:pt idx="4">
                  <c:v>1</c:v>
                </c:pt>
                <c:pt idx="5">
                  <c:v>6</c:v>
                </c:pt>
              </c:numCache>
            </c:numRef>
          </c:val>
          <c:extLst>
            <c:ext xmlns:c16="http://schemas.microsoft.com/office/drawing/2014/chart" uri="{C3380CC4-5D6E-409C-BE32-E72D297353CC}">
              <c16:uniqueId val="{00000000-55CD-4EB9-A51B-7F5F62F69627}"/>
            </c:ext>
          </c:extLst>
        </c:ser>
        <c:ser>
          <c:idx val="1"/>
          <c:order val="1"/>
          <c:tx>
            <c:v>Número de artículos por Snowballing</c:v>
          </c:tx>
          <c:spPr>
            <a:solidFill>
              <a:schemeClr val="accent2"/>
            </a:solidFill>
            <a:ln>
              <a:noFill/>
            </a:ln>
            <a:effectLst/>
          </c:spPr>
          <c:invertIfNegative val="0"/>
          <c:cat>
            <c:strRef>
              <c:extLst>
                <c:ext xmlns:c15="http://schemas.microsoft.com/office/drawing/2012/chart" uri="{02D57815-91ED-43cb-92C2-25804820EDAC}">
                  <c15:fullRef>
                    <c15:sqref>Estadísticas!$D$3:$D$9</c15:sqref>
                  </c15:fullRef>
                </c:ext>
              </c:extLst>
              <c:f>Estadísticas!$D$3:$D$8</c:f>
              <c:strCache>
                <c:ptCount val="6"/>
                <c:pt idx="0">
                  <c:v>ACM</c:v>
                </c:pt>
                <c:pt idx="1">
                  <c:v>IEEE Xplore</c:v>
                </c:pt>
                <c:pt idx="2">
                  <c:v>Scopus</c:v>
                </c:pt>
                <c:pt idx="3">
                  <c:v>Wiley</c:v>
                </c:pt>
                <c:pt idx="4">
                  <c:v>ScienceDirect</c:v>
                </c:pt>
                <c:pt idx="5">
                  <c:v>Springer Link</c:v>
                </c:pt>
              </c:strCache>
            </c:strRef>
          </c:cat>
          <c:val>
            <c:numRef>
              <c:extLst>
                <c:ext xmlns:c15="http://schemas.microsoft.com/office/drawing/2012/chart" uri="{02D57815-91ED-43cb-92C2-25804820EDAC}">
                  <c15:fullRef>
                    <c15:sqref>Estadísticas!$G$3:$G$9</c15:sqref>
                  </c15:fullRef>
                </c:ext>
              </c:extLst>
              <c:f>Estadísticas!$G$3:$G$8</c:f>
              <c:numCache>
                <c:formatCode>General</c:formatCode>
                <c:ptCount val="6"/>
                <c:pt idx="0">
                  <c:v>3</c:v>
                </c:pt>
                <c:pt idx="1">
                  <c:v>1</c:v>
                </c:pt>
                <c:pt idx="2">
                  <c:v>0</c:v>
                </c:pt>
                <c:pt idx="3">
                  <c:v>0</c:v>
                </c:pt>
                <c:pt idx="4">
                  <c:v>1</c:v>
                </c:pt>
                <c:pt idx="5">
                  <c:v>0</c:v>
                </c:pt>
              </c:numCache>
            </c:numRef>
          </c:val>
          <c:extLst>
            <c:ext xmlns:c16="http://schemas.microsoft.com/office/drawing/2014/chart" uri="{C3380CC4-5D6E-409C-BE32-E72D297353CC}">
              <c16:uniqueId val="{00000001-55CD-4EB9-A51B-7F5F62F69627}"/>
            </c:ext>
          </c:extLst>
        </c:ser>
        <c:dLbls>
          <c:showLegendKey val="0"/>
          <c:showVal val="0"/>
          <c:showCatName val="0"/>
          <c:showSerName val="0"/>
          <c:showPercent val="0"/>
          <c:showBubbleSize val="0"/>
        </c:dLbls>
        <c:gapWidth val="219"/>
        <c:overlap val="-27"/>
        <c:axId val="1262131232"/>
        <c:axId val="1262134144"/>
      </c:barChart>
      <c:catAx>
        <c:axId val="126213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62134144"/>
        <c:crosses val="autoZero"/>
        <c:auto val="1"/>
        <c:lblAlgn val="ctr"/>
        <c:lblOffset val="100"/>
        <c:noMultiLvlLbl val="0"/>
      </c:catAx>
      <c:valAx>
        <c:axId val="1262134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62131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Número de artículos que respondieron preguntas de investigación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v>Artículos que respondieron preguntas de investigación</c:v>
          </c:tx>
          <c:spPr>
            <a:solidFill>
              <a:schemeClr val="accent1"/>
            </a:solidFill>
            <a:ln>
              <a:noFill/>
            </a:ln>
            <a:effectLst/>
          </c:spPr>
          <c:invertIfNegative val="0"/>
          <c:cat>
            <c:strRef>
              <c:f>Estadísticas!$A$3:$A$5</c:f>
              <c:strCache>
                <c:ptCount val="3"/>
                <c:pt idx="0">
                  <c:v>PI1</c:v>
                </c:pt>
                <c:pt idx="1">
                  <c:v>PI2</c:v>
                </c:pt>
                <c:pt idx="2">
                  <c:v>PI3</c:v>
                </c:pt>
              </c:strCache>
            </c:strRef>
          </c:cat>
          <c:val>
            <c:numRef>
              <c:f>Estadísticas!$B$3:$B$5</c:f>
              <c:numCache>
                <c:formatCode>General</c:formatCode>
                <c:ptCount val="3"/>
                <c:pt idx="0">
                  <c:v>35</c:v>
                </c:pt>
                <c:pt idx="1">
                  <c:v>15</c:v>
                </c:pt>
                <c:pt idx="2">
                  <c:v>18</c:v>
                </c:pt>
              </c:numCache>
            </c:numRef>
          </c:val>
          <c:extLst>
            <c:ext xmlns:c16="http://schemas.microsoft.com/office/drawing/2014/chart" uri="{C3380CC4-5D6E-409C-BE32-E72D297353CC}">
              <c16:uniqueId val="{00000000-FFD9-43EC-A9B0-49CF166416D1}"/>
            </c:ext>
          </c:extLst>
        </c:ser>
        <c:dLbls>
          <c:showLegendKey val="0"/>
          <c:showVal val="0"/>
          <c:showCatName val="0"/>
          <c:showSerName val="0"/>
          <c:showPercent val="0"/>
          <c:showBubbleSize val="0"/>
        </c:dLbls>
        <c:gapWidth val="219"/>
        <c:overlap val="-27"/>
        <c:axId val="1314186848"/>
        <c:axId val="1314186016"/>
      </c:barChart>
      <c:catAx>
        <c:axId val="131418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314186016"/>
        <c:crosses val="autoZero"/>
        <c:auto val="1"/>
        <c:lblAlgn val="ctr"/>
        <c:lblOffset val="100"/>
        <c:noMultiLvlLbl val="0"/>
      </c:catAx>
      <c:valAx>
        <c:axId val="1314186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3141868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Número</a:t>
            </a:r>
            <a:r>
              <a:rPr lang="es-ES" baseline="0"/>
              <a:t> de prácticas</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'Frecuencia palabras clave'!$B$25</c:f>
              <c:strCache>
                <c:ptCount val="1"/>
                <c:pt idx="0">
                  <c:v>Total</c:v>
                </c:pt>
              </c:strCache>
            </c:strRef>
          </c:tx>
          <c:spPr>
            <a:solidFill>
              <a:schemeClr val="accent1"/>
            </a:solidFill>
            <a:ln>
              <a:noFill/>
            </a:ln>
            <a:effectLst/>
          </c:spPr>
          <c:invertIfNegative val="0"/>
          <c:cat>
            <c:strRef>
              <c:f>'Frecuencia palabras clave'!$A$26:$A$36</c:f>
              <c:strCache>
                <c:ptCount val="11"/>
                <c:pt idx="0">
                  <c:v>Método</c:v>
                </c:pt>
                <c:pt idx="1">
                  <c:v>Herramientas</c:v>
                </c:pt>
                <c:pt idx="2">
                  <c:v>Técnica</c:v>
                </c:pt>
                <c:pt idx="3">
                  <c:v>Pruebas</c:v>
                </c:pt>
                <c:pt idx="4">
                  <c:v>Framework</c:v>
                </c:pt>
                <c:pt idx="5">
                  <c:v>Evaluación</c:v>
                </c:pt>
                <c:pt idx="6">
                  <c:v>Enfoque</c:v>
                </c:pt>
                <c:pt idx="7">
                  <c:v>Modelo</c:v>
                </c:pt>
                <c:pt idx="8">
                  <c:v>Metodología</c:v>
                </c:pt>
                <c:pt idx="9">
                  <c:v>Proceso</c:v>
                </c:pt>
                <c:pt idx="10">
                  <c:v>Estrategia</c:v>
                </c:pt>
              </c:strCache>
            </c:strRef>
          </c:cat>
          <c:val>
            <c:numRef>
              <c:f>'Frecuencia palabras clave'!$B$26:$B$36</c:f>
              <c:numCache>
                <c:formatCode>General</c:formatCode>
                <c:ptCount val="11"/>
                <c:pt idx="0">
                  <c:v>35</c:v>
                </c:pt>
                <c:pt idx="1">
                  <c:v>32</c:v>
                </c:pt>
                <c:pt idx="2">
                  <c:v>26</c:v>
                </c:pt>
                <c:pt idx="3">
                  <c:v>17</c:v>
                </c:pt>
                <c:pt idx="4">
                  <c:v>14</c:v>
                </c:pt>
                <c:pt idx="5">
                  <c:v>14</c:v>
                </c:pt>
                <c:pt idx="6">
                  <c:v>12</c:v>
                </c:pt>
                <c:pt idx="7">
                  <c:v>7</c:v>
                </c:pt>
                <c:pt idx="8">
                  <c:v>6</c:v>
                </c:pt>
                <c:pt idx="9">
                  <c:v>5</c:v>
                </c:pt>
                <c:pt idx="10">
                  <c:v>4</c:v>
                </c:pt>
              </c:numCache>
            </c:numRef>
          </c:val>
          <c:extLst>
            <c:ext xmlns:c16="http://schemas.microsoft.com/office/drawing/2014/chart" uri="{C3380CC4-5D6E-409C-BE32-E72D297353CC}">
              <c16:uniqueId val="{00000000-5ACA-4E3F-A6FB-51EE901EB496}"/>
            </c:ext>
          </c:extLst>
        </c:ser>
        <c:dLbls>
          <c:showLegendKey val="0"/>
          <c:showVal val="0"/>
          <c:showCatName val="0"/>
          <c:showSerName val="0"/>
          <c:showPercent val="0"/>
          <c:showBubbleSize val="0"/>
        </c:dLbls>
        <c:gapWidth val="219"/>
        <c:overlap val="-27"/>
        <c:axId val="986114847"/>
        <c:axId val="986103199"/>
      </c:barChart>
      <c:catAx>
        <c:axId val="986114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986103199"/>
        <c:crosses val="autoZero"/>
        <c:auto val="1"/>
        <c:lblAlgn val="ctr"/>
        <c:lblOffset val="100"/>
        <c:noMultiLvlLbl val="0"/>
      </c:catAx>
      <c:valAx>
        <c:axId val="9861031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9861148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Número de estudios primarios obtenidos por fuente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stacked"/>
        <c:varyColors val="0"/>
        <c:ser>
          <c:idx val="1"/>
          <c:order val="0"/>
          <c:tx>
            <c:strRef>
              <c:f>Estadísticas!$F$2</c:f>
              <c:strCache>
                <c:ptCount val="1"/>
                <c:pt idx="0">
                  <c:v>Cadena</c:v>
                </c:pt>
              </c:strCache>
            </c:strRef>
          </c:tx>
          <c:spPr>
            <a:solidFill>
              <a:schemeClr val="accent5"/>
            </a:solidFill>
            <a:ln>
              <a:noFill/>
            </a:ln>
            <a:effectLst/>
          </c:spPr>
          <c:invertIfNegative val="0"/>
          <c:cat>
            <c:strRef>
              <c:extLst>
                <c:ext xmlns:c15="http://schemas.microsoft.com/office/drawing/2012/chart" uri="{02D57815-91ED-43cb-92C2-25804820EDAC}">
                  <c15:fullRef>
                    <c15:sqref>Estadísticas!$D$3:$D$8</c15:sqref>
                  </c15:fullRef>
                </c:ext>
              </c:extLst>
              <c:f>Estadísticas!$D$3:$D$8</c:f>
              <c:strCache>
                <c:ptCount val="6"/>
                <c:pt idx="0">
                  <c:v>ACM</c:v>
                </c:pt>
                <c:pt idx="1">
                  <c:v>IEEE Xplore</c:v>
                </c:pt>
                <c:pt idx="2">
                  <c:v>Scopus</c:v>
                </c:pt>
                <c:pt idx="3">
                  <c:v>Wiley</c:v>
                </c:pt>
                <c:pt idx="4">
                  <c:v>ScienceDirect</c:v>
                </c:pt>
                <c:pt idx="5">
                  <c:v>Springer Link</c:v>
                </c:pt>
              </c:strCache>
            </c:strRef>
          </c:cat>
          <c:val>
            <c:numRef>
              <c:extLst>
                <c:ext xmlns:c15="http://schemas.microsoft.com/office/drawing/2012/chart" uri="{02D57815-91ED-43cb-92C2-25804820EDAC}">
                  <c15:fullRef>
                    <c15:sqref>Estadísticas!$F$3:$F$9</c15:sqref>
                  </c15:fullRef>
                </c:ext>
              </c:extLst>
              <c:f>Estadísticas!$F$3:$F$8</c:f>
              <c:numCache>
                <c:formatCode>General</c:formatCode>
                <c:ptCount val="6"/>
                <c:pt idx="0">
                  <c:v>3</c:v>
                </c:pt>
                <c:pt idx="1">
                  <c:v>10</c:v>
                </c:pt>
                <c:pt idx="2">
                  <c:v>15</c:v>
                </c:pt>
                <c:pt idx="3">
                  <c:v>1</c:v>
                </c:pt>
                <c:pt idx="4">
                  <c:v>0</c:v>
                </c:pt>
                <c:pt idx="5">
                  <c:v>6</c:v>
                </c:pt>
              </c:numCache>
            </c:numRef>
          </c:val>
          <c:extLst>
            <c:ext xmlns:c16="http://schemas.microsoft.com/office/drawing/2014/chart" uri="{C3380CC4-5D6E-409C-BE32-E72D297353CC}">
              <c16:uniqueId val="{00000000-F99C-493B-8D5C-1A878125EC9D}"/>
            </c:ext>
          </c:extLst>
        </c:ser>
        <c:ser>
          <c:idx val="2"/>
          <c:order val="1"/>
          <c:tx>
            <c:strRef>
              <c:f>Estadísticas!$G$2</c:f>
              <c:strCache>
                <c:ptCount val="1"/>
                <c:pt idx="0">
                  <c:v>Snowballing</c:v>
                </c:pt>
              </c:strCache>
            </c:strRef>
          </c:tx>
          <c:spPr>
            <a:solidFill>
              <a:schemeClr val="accent4"/>
            </a:solidFill>
            <a:ln>
              <a:noFill/>
            </a:ln>
            <a:effectLst/>
          </c:spPr>
          <c:invertIfNegative val="0"/>
          <c:cat>
            <c:strRef>
              <c:extLst>
                <c:ext xmlns:c15="http://schemas.microsoft.com/office/drawing/2012/chart" uri="{02D57815-91ED-43cb-92C2-25804820EDAC}">
                  <c15:fullRef>
                    <c15:sqref>Estadísticas!$D$3:$D$8</c15:sqref>
                  </c15:fullRef>
                </c:ext>
              </c:extLst>
              <c:f>Estadísticas!$D$3:$D$8</c:f>
              <c:strCache>
                <c:ptCount val="6"/>
                <c:pt idx="0">
                  <c:v>ACM</c:v>
                </c:pt>
                <c:pt idx="1">
                  <c:v>IEEE Xplore</c:v>
                </c:pt>
                <c:pt idx="2">
                  <c:v>Scopus</c:v>
                </c:pt>
                <c:pt idx="3">
                  <c:v>Wiley</c:v>
                </c:pt>
                <c:pt idx="4">
                  <c:v>ScienceDirect</c:v>
                </c:pt>
                <c:pt idx="5">
                  <c:v>Springer Link</c:v>
                </c:pt>
              </c:strCache>
            </c:strRef>
          </c:cat>
          <c:val>
            <c:numRef>
              <c:extLst>
                <c:ext xmlns:c15="http://schemas.microsoft.com/office/drawing/2012/chart" uri="{02D57815-91ED-43cb-92C2-25804820EDAC}">
                  <c15:fullRef>
                    <c15:sqref>Estadísticas!$G$3:$G$9</c15:sqref>
                  </c15:fullRef>
                </c:ext>
              </c:extLst>
              <c:f>Estadísticas!$G$3:$G$8</c:f>
              <c:numCache>
                <c:formatCode>General</c:formatCode>
                <c:ptCount val="6"/>
                <c:pt idx="0">
                  <c:v>3</c:v>
                </c:pt>
                <c:pt idx="1">
                  <c:v>1</c:v>
                </c:pt>
                <c:pt idx="2">
                  <c:v>0</c:v>
                </c:pt>
                <c:pt idx="3">
                  <c:v>0</c:v>
                </c:pt>
                <c:pt idx="4">
                  <c:v>1</c:v>
                </c:pt>
                <c:pt idx="5">
                  <c:v>0</c:v>
                </c:pt>
              </c:numCache>
            </c:numRef>
          </c:val>
          <c:extLst>
            <c:ext xmlns:c16="http://schemas.microsoft.com/office/drawing/2014/chart" uri="{C3380CC4-5D6E-409C-BE32-E72D297353CC}">
              <c16:uniqueId val="{00000001-F99C-493B-8D5C-1A878125EC9D}"/>
            </c:ext>
          </c:extLst>
        </c:ser>
        <c:dLbls>
          <c:showLegendKey val="0"/>
          <c:showVal val="0"/>
          <c:showCatName val="0"/>
          <c:showSerName val="0"/>
          <c:showPercent val="0"/>
          <c:showBubbleSize val="0"/>
        </c:dLbls>
        <c:gapWidth val="150"/>
        <c:overlap val="100"/>
        <c:axId val="1906278896"/>
        <c:axId val="1906278480"/>
      </c:barChart>
      <c:catAx>
        <c:axId val="1906278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06278480"/>
        <c:crosses val="autoZero"/>
        <c:auto val="1"/>
        <c:lblAlgn val="ctr"/>
        <c:lblOffset val="100"/>
        <c:noMultiLvlLbl val="0"/>
      </c:catAx>
      <c:valAx>
        <c:axId val="1906278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06278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Prácticas para el</a:t>
            </a:r>
            <a:r>
              <a:rPr lang="es-ES" baseline="0"/>
              <a:t> desarrollo de software accesible</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'Frecuencia palabras clave'!$B$38</c:f>
              <c:strCache>
                <c:ptCount val="1"/>
                <c:pt idx="0">
                  <c:v>Total</c:v>
                </c:pt>
              </c:strCache>
            </c:strRef>
          </c:tx>
          <c:spPr>
            <a:solidFill>
              <a:schemeClr val="accent1"/>
            </a:solidFill>
            <a:ln>
              <a:noFill/>
            </a:ln>
            <a:effectLst/>
          </c:spPr>
          <c:invertIfNegative val="0"/>
          <c:cat>
            <c:strRef>
              <c:f>'Frecuencia palabras clave'!$A$39:$A$44</c:f>
              <c:strCache>
                <c:ptCount val="6"/>
                <c:pt idx="0">
                  <c:v>Técnicas</c:v>
                </c:pt>
                <c:pt idx="1">
                  <c:v>Frameworks</c:v>
                </c:pt>
                <c:pt idx="2">
                  <c:v>Métodos</c:v>
                </c:pt>
                <c:pt idx="3">
                  <c:v>Procesos</c:v>
                </c:pt>
                <c:pt idx="4">
                  <c:v>Enfoques</c:v>
                </c:pt>
                <c:pt idx="5">
                  <c:v>Estrategias</c:v>
                </c:pt>
              </c:strCache>
            </c:strRef>
          </c:cat>
          <c:val>
            <c:numRef>
              <c:f>'Frecuencia palabras clave'!$B$39:$B$44</c:f>
              <c:numCache>
                <c:formatCode>General</c:formatCode>
                <c:ptCount val="6"/>
                <c:pt idx="0">
                  <c:v>15</c:v>
                </c:pt>
                <c:pt idx="1">
                  <c:v>14</c:v>
                </c:pt>
                <c:pt idx="2">
                  <c:v>10</c:v>
                </c:pt>
                <c:pt idx="3">
                  <c:v>6</c:v>
                </c:pt>
                <c:pt idx="4">
                  <c:v>3</c:v>
                </c:pt>
                <c:pt idx="5">
                  <c:v>2</c:v>
                </c:pt>
              </c:numCache>
            </c:numRef>
          </c:val>
          <c:extLst>
            <c:ext xmlns:c16="http://schemas.microsoft.com/office/drawing/2014/chart" uri="{C3380CC4-5D6E-409C-BE32-E72D297353CC}">
              <c16:uniqueId val="{00000000-04BB-40F1-8946-CDA0E45D36B0}"/>
            </c:ext>
          </c:extLst>
        </c:ser>
        <c:dLbls>
          <c:showLegendKey val="0"/>
          <c:showVal val="0"/>
          <c:showCatName val="0"/>
          <c:showSerName val="0"/>
          <c:showPercent val="0"/>
          <c:showBubbleSize val="0"/>
        </c:dLbls>
        <c:gapWidth val="219"/>
        <c:overlap val="-27"/>
        <c:axId val="2005374000"/>
        <c:axId val="2005374832"/>
      </c:barChart>
      <c:catAx>
        <c:axId val="200537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05374832"/>
        <c:crosses val="autoZero"/>
        <c:auto val="1"/>
        <c:lblAlgn val="ctr"/>
        <c:lblOffset val="100"/>
        <c:noMultiLvlLbl val="0"/>
      </c:catAx>
      <c:valAx>
        <c:axId val="2005374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05374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Artefactos</a:t>
            </a:r>
            <a:r>
              <a:rPr lang="es-ES" baseline="0"/>
              <a:t> más utilizados en etapas de desarrollo que contribuyen a la accesibilidad</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'Frecuencia palabras clave'!$B$46</c:f>
              <c:strCache>
                <c:ptCount val="1"/>
                <c:pt idx="0">
                  <c:v>Frecuencia</c:v>
                </c:pt>
              </c:strCache>
            </c:strRef>
          </c:tx>
          <c:spPr>
            <a:solidFill>
              <a:schemeClr val="accent1"/>
            </a:solidFill>
            <a:ln>
              <a:noFill/>
            </a:ln>
            <a:effectLst/>
          </c:spPr>
          <c:invertIfNegative val="0"/>
          <c:cat>
            <c:strRef>
              <c:f>'Frecuencia palabras clave'!$A$47:$A$59</c:f>
              <c:strCache>
                <c:ptCount val="13"/>
                <c:pt idx="0">
                  <c:v>UserX Stories</c:v>
                </c:pt>
                <c:pt idx="1">
                  <c:v>Encuestas de usabilidad</c:v>
                </c:pt>
                <c:pt idx="2">
                  <c:v>Pruebas DST-J</c:v>
                </c:pt>
                <c:pt idx="3">
                  <c:v>Bosquejos/Mockups</c:v>
                </c:pt>
                <c:pt idx="4">
                  <c:v>Checklists para verificar la accesibilidad</c:v>
                </c:pt>
                <c:pt idx="5">
                  <c:v>Evaluaciones heurísticas</c:v>
                </c:pt>
                <c:pt idx="6">
                  <c:v>Historias de usuario</c:v>
                </c:pt>
                <c:pt idx="7">
                  <c:v>Minutas de entrevistas con grupos objetivos</c:v>
                </c:pt>
                <c:pt idx="8">
                  <c:v>Encuestas personales</c:v>
                </c:pt>
                <c:pt idx="9">
                  <c:v>Cuestionarios</c:v>
                </c:pt>
                <c:pt idx="10">
                  <c:v>Técnica de persona</c:v>
                </c:pt>
                <c:pt idx="11">
                  <c:v>Diagramas UML</c:v>
                </c:pt>
                <c:pt idx="12">
                  <c:v>Prototipos/Wireframes</c:v>
                </c:pt>
              </c:strCache>
            </c:strRef>
          </c:cat>
          <c:val>
            <c:numRef>
              <c:f>'Frecuencia palabras clave'!$B$47:$B$59</c:f>
              <c:numCache>
                <c:formatCode>General</c:formatCode>
                <c:ptCount val="13"/>
                <c:pt idx="0">
                  <c:v>1</c:v>
                </c:pt>
                <c:pt idx="1">
                  <c:v>1</c:v>
                </c:pt>
                <c:pt idx="2">
                  <c:v>1</c:v>
                </c:pt>
                <c:pt idx="3">
                  <c:v>2</c:v>
                </c:pt>
                <c:pt idx="4">
                  <c:v>2</c:v>
                </c:pt>
                <c:pt idx="5">
                  <c:v>2</c:v>
                </c:pt>
                <c:pt idx="6">
                  <c:v>2</c:v>
                </c:pt>
                <c:pt idx="7">
                  <c:v>3</c:v>
                </c:pt>
                <c:pt idx="8">
                  <c:v>3</c:v>
                </c:pt>
                <c:pt idx="9">
                  <c:v>4</c:v>
                </c:pt>
                <c:pt idx="10">
                  <c:v>4</c:v>
                </c:pt>
                <c:pt idx="11">
                  <c:v>5</c:v>
                </c:pt>
                <c:pt idx="12">
                  <c:v>8</c:v>
                </c:pt>
              </c:numCache>
            </c:numRef>
          </c:val>
          <c:extLst>
            <c:ext xmlns:c16="http://schemas.microsoft.com/office/drawing/2014/chart" uri="{C3380CC4-5D6E-409C-BE32-E72D297353CC}">
              <c16:uniqueId val="{00000000-48C5-413F-A097-BBFB1F420F60}"/>
            </c:ext>
          </c:extLst>
        </c:ser>
        <c:dLbls>
          <c:showLegendKey val="0"/>
          <c:showVal val="0"/>
          <c:showCatName val="0"/>
          <c:showSerName val="0"/>
          <c:showPercent val="0"/>
          <c:showBubbleSize val="0"/>
        </c:dLbls>
        <c:gapWidth val="182"/>
        <c:axId val="2012145744"/>
        <c:axId val="2012146576"/>
      </c:barChart>
      <c:catAx>
        <c:axId val="2012145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12146576"/>
        <c:crosses val="autoZero"/>
        <c:auto val="1"/>
        <c:lblAlgn val="ctr"/>
        <c:lblOffset val="100"/>
        <c:noMultiLvlLbl val="0"/>
      </c:catAx>
      <c:valAx>
        <c:axId val="2012146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12145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Técnicas utilizadas</a:t>
            </a:r>
            <a:r>
              <a:rPr lang="es-ES" baseline="0"/>
              <a:t> para verificar la accesibilidad en un producto de software</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'Frecuencia palabras clave'!$B$61</c:f>
              <c:strCache>
                <c:ptCount val="1"/>
                <c:pt idx="0">
                  <c:v>Frecuencia</c:v>
                </c:pt>
              </c:strCache>
            </c:strRef>
          </c:tx>
          <c:spPr>
            <a:solidFill>
              <a:schemeClr val="accent1"/>
            </a:solidFill>
            <a:ln>
              <a:noFill/>
            </a:ln>
            <a:effectLst/>
          </c:spPr>
          <c:invertIfNegative val="0"/>
          <c:cat>
            <c:strRef>
              <c:f>'Frecuencia palabras clave'!$A$62:$A$71</c:f>
              <c:strCache>
                <c:ptCount val="10"/>
                <c:pt idx="0">
                  <c:v>Submodelo U+A SPICE</c:v>
                </c:pt>
                <c:pt idx="1">
                  <c:v>Criterios del ISO/IEC 12207</c:v>
                </c:pt>
                <c:pt idx="2">
                  <c:v>Pruebas beta</c:v>
                </c:pt>
                <c:pt idx="3">
                  <c:v>Pruebas de usuarios</c:v>
                </c:pt>
                <c:pt idx="4">
                  <c:v>Formulario de extracción de datos</c:v>
                </c:pt>
                <c:pt idx="5">
                  <c:v>Checklists de verificación de accesibilidad</c:v>
                </c:pt>
                <c:pt idx="6">
                  <c:v>ICF-US</c:v>
                </c:pt>
                <c:pt idx="7">
                  <c:v>Pruebas automáticas</c:v>
                </c:pt>
                <c:pt idx="8">
                  <c:v>Pruebas de aceptación</c:v>
                </c:pt>
                <c:pt idx="9">
                  <c:v>Pruebas de accesibilidad</c:v>
                </c:pt>
              </c:strCache>
            </c:strRef>
          </c:cat>
          <c:val>
            <c:numRef>
              <c:f>'Frecuencia palabras clave'!$B$62:$B$71</c:f>
              <c:numCache>
                <c:formatCode>General</c:formatCode>
                <c:ptCount val="10"/>
                <c:pt idx="0">
                  <c:v>1</c:v>
                </c:pt>
                <c:pt idx="1">
                  <c:v>1</c:v>
                </c:pt>
                <c:pt idx="2">
                  <c:v>1</c:v>
                </c:pt>
                <c:pt idx="3">
                  <c:v>1</c:v>
                </c:pt>
                <c:pt idx="4">
                  <c:v>1</c:v>
                </c:pt>
                <c:pt idx="5">
                  <c:v>1</c:v>
                </c:pt>
                <c:pt idx="6">
                  <c:v>1</c:v>
                </c:pt>
                <c:pt idx="7">
                  <c:v>2</c:v>
                </c:pt>
                <c:pt idx="8">
                  <c:v>3</c:v>
                </c:pt>
                <c:pt idx="9">
                  <c:v>5</c:v>
                </c:pt>
              </c:numCache>
            </c:numRef>
          </c:val>
          <c:extLst>
            <c:ext xmlns:c16="http://schemas.microsoft.com/office/drawing/2014/chart" uri="{C3380CC4-5D6E-409C-BE32-E72D297353CC}">
              <c16:uniqueId val="{00000000-ACA9-4E30-9AF5-F7D16D0EB465}"/>
            </c:ext>
          </c:extLst>
        </c:ser>
        <c:dLbls>
          <c:showLegendKey val="0"/>
          <c:showVal val="0"/>
          <c:showCatName val="0"/>
          <c:showSerName val="0"/>
          <c:showPercent val="0"/>
          <c:showBubbleSize val="0"/>
        </c:dLbls>
        <c:gapWidth val="182"/>
        <c:axId val="2005376080"/>
        <c:axId val="2005372752"/>
      </c:barChart>
      <c:catAx>
        <c:axId val="2005376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05372752"/>
        <c:crosses val="autoZero"/>
        <c:auto val="1"/>
        <c:lblAlgn val="ctr"/>
        <c:lblOffset val="100"/>
        <c:noMultiLvlLbl val="0"/>
      </c:catAx>
      <c:valAx>
        <c:axId val="2005372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05376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219075</xdr:colOff>
      <xdr:row>2</xdr:row>
      <xdr:rowOff>76200</xdr:rowOff>
    </xdr:from>
    <xdr:to>
      <xdr:col>6</xdr:col>
      <xdr:colOff>284764</xdr:colOff>
      <xdr:row>14</xdr:row>
      <xdr:rowOff>91308</xdr:rowOff>
    </xdr:to>
    <xdr:graphicFrame macro="">
      <xdr:nvGraphicFramePr>
        <xdr:cNvPr id="2" name="Gráfico 1">
          <a:extLst>
            <a:ext uri="{FF2B5EF4-FFF2-40B4-BE49-F238E27FC236}">
              <a16:creationId xmlns:a16="http://schemas.microsoft.com/office/drawing/2014/main" id="{36EB1E39-653E-4D4E-8A1C-9BBAA37AE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457200</xdr:colOff>
      <xdr:row>3</xdr:row>
      <xdr:rowOff>28575</xdr:rowOff>
    </xdr:from>
    <xdr:to>
      <xdr:col>12</xdr:col>
      <xdr:colOff>299544</xdr:colOff>
      <xdr:row>13</xdr:row>
      <xdr:rowOff>188202</xdr:rowOff>
    </xdr:to>
    <xdr:graphicFrame macro="">
      <xdr:nvGraphicFramePr>
        <xdr:cNvPr id="3" name="Gráfico 2">
          <a:extLst>
            <a:ext uri="{FF2B5EF4-FFF2-40B4-BE49-F238E27FC236}">
              <a16:creationId xmlns:a16="http://schemas.microsoft.com/office/drawing/2014/main" id="{CA2ECC60-D9E6-4DC1-9847-D5723BF9CB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685800</xdr:colOff>
      <xdr:row>16</xdr:row>
      <xdr:rowOff>9525</xdr:rowOff>
    </xdr:from>
    <xdr:to>
      <xdr:col>6</xdr:col>
      <xdr:colOff>685800</xdr:colOff>
      <xdr:row>30</xdr:row>
      <xdr:rowOff>85725</xdr:rowOff>
    </xdr:to>
    <xdr:graphicFrame macro="">
      <xdr:nvGraphicFramePr>
        <xdr:cNvPr id="4" name="Gráfico 3">
          <a:extLst>
            <a:ext uri="{FF2B5EF4-FFF2-40B4-BE49-F238E27FC236}">
              <a16:creationId xmlns:a16="http://schemas.microsoft.com/office/drawing/2014/main" id="{43F62F71-1C07-479B-AB28-69E9EF80D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28575</xdr:colOff>
      <xdr:row>15</xdr:row>
      <xdr:rowOff>161925</xdr:rowOff>
    </xdr:from>
    <xdr:to>
      <xdr:col>14</xdr:col>
      <xdr:colOff>28575</xdr:colOff>
      <xdr:row>30</xdr:row>
      <xdr:rowOff>47625</xdr:rowOff>
    </xdr:to>
    <xdr:graphicFrame macro="">
      <xdr:nvGraphicFramePr>
        <xdr:cNvPr id="5" name="Gráfico 4">
          <a:extLst>
            <a:ext uri="{FF2B5EF4-FFF2-40B4-BE49-F238E27FC236}">
              <a16:creationId xmlns:a16="http://schemas.microsoft.com/office/drawing/2014/main" id="{E286F343-66D3-4C80-B96D-48C40DCC6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32</xdr:row>
      <xdr:rowOff>19050</xdr:rowOff>
    </xdr:from>
    <xdr:to>
      <xdr:col>7</xdr:col>
      <xdr:colOff>9525</xdr:colOff>
      <xdr:row>46</xdr:row>
      <xdr:rowOff>95250</xdr:rowOff>
    </xdr:to>
    <xdr:graphicFrame macro="">
      <xdr:nvGraphicFramePr>
        <xdr:cNvPr id="6" name="Gráfico 5">
          <a:extLst>
            <a:ext uri="{FF2B5EF4-FFF2-40B4-BE49-F238E27FC236}">
              <a16:creationId xmlns:a16="http://schemas.microsoft.com/office/drawing/2014/main" id="{0C90AD5C-7652-46EA-951E-C8EC9BD7F5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733425</xdr:colOff>
      <xdr:row>31</xdr:row>
      <xdr:rowOff>57150</xdr:rowOff>
    </xdr:from>
    <xdr:to>
      <xdr:col>13</xdr:col>
      <xdr:colOff>733425</xdr:colOff>
      <xdr:row>45</xdr:row>
      <xdr:rowOff>133350</xdr:rowOff>
    </xdr:to>
    <xdr:graphicFrame macro="">
      <xdr:nvGraphicFramePr>
        <xdr:cNvPr id="7" name="Gráfico 6">
          <a:extLst>
            <a:ext uri="{FF2B5EF4-FFF2-40B4-BE49-F238E27FC236}">
              <a16:creationId xmlns:a16="http://schemas.microsoft.com/office/drawing/2014/main" id="{E743AC72-88DB-4E1B-9FCF-BF26A7B7B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123825</xdr:colOff>
      <xdr:row>48</xdr:row>
      <xdr:rowOff>0</xdr:rowOff>
    </xdr:from>
    <xdr:to>
      <xdr:col>7</xdr:col>
      <xdr:colOff>123825</xdr:colOff>
      <xdr:row>62</xdr:row>
      <xdr:rowOff>76200</xdr:rowOff>
    </xdr:to>
    <xdr:graphicFrame macro="">
      <xdr:nvGraphicFramePr>
        <xdr:cNvPr id="9" name="Gráfico 8">
          <a:extLst>
            <a:ext uri="{FF2B5EF4-FFF2-40B4-BE49-F238E27FC236}">
              <a16:creationId xmlns:a16="http://schemas.microsoft.com/office/drawing/2014/main" id="{EEEF4184-D483-4651-8904-B36BB41E86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676275</xdr:colOff>
      <xdr:row>48</xdr:row>
      <xdr:rowOff>0</xdr:rowOff>
    </xdr:from>
    <xdr:to>
      <xdr:col>14</xdr:col>
      <xdr:colOff>349113</xdr:colOff>
      <xdr:row>63</xdr:row>
      <xdr:rowOff>162339</xdr:rowOff>
    </xdr:to>
    <xdr:graphicFrame macro="">
      <xdr:nvGraphicFramePr>
        <xdr:cNvPr id="10" name="Gráfico 9">
          <a:extLst>
            <a:ext uri="{FF2B5EF4-FFF2-40B4-BE49-F238E27FC236}">
              <a16:creationId xmlns:a16="http://schemas.microsoft.com/office/drawing/2014/main" id="{8C7D8B17-186B-458D-88B5-1A346CA32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65</xdr:row>
      <xdr:rowOff>0</xdr:rowOff>
    </xdr:from>
    <xdr:to>
      <xdr:col>7</xdr:col>
      <xdr:colOff>335446</xdr:colOff>
      <xdr:row>80</xdr:row>
      <xdr:rowOff>104362</xdr:rowOff>
    </xdr:to>
    <xdr:graphicFrame macro="">
      <xdr:nvGraphicFramePr>
        <xdr:cNvPr id="11" name="Gráfico 10">
          <a:extLst>
            <a:ext uri="{FF2B5EF4-FFF2-40B4-BE49-F238E27FC236}">
              <a16:creationId xmlns:a16="http://schemas.microsoft.com/office/drawing/2014/main" id="{A159A776-E931-4A0C-9EA6-5CEC9494B0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238125</xdr:colOff>
      <xdr:row>65</xdr:row>
      <xdr:rowOff>0</xdr:rowOff>
    </xdr:from>
    <xdr:to>
      <xdr:col>14</xdr:col>
      <xdr:colOff>482463</xdr:colOff>
      <xdr:row>80</xdr:row>
      <xdr:rowOff>71231</xdr:rowOff>
    </xdr:to>
    <xdr:graphicFrame macro="">
      <xdr:nvGraphicFramePr>
        <xdr:cNvPr id="12" name="Gráfico 11">
          <a:extLst>
            <a:ext uri="{FF2B5EF4-FFF2-40B4-BE49-F238E27FC236}">
              <a16:creationId xmlns:a16="http://schemas.microsoft.com/office/drawing/2014/main" id="{56EB4C7F-23F2-49E1-ABAC-258455FEE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F2B05E-0145-42ED-B6EF-767F8707CB36}" name="TablaSintesis" displayName="TablaSintesis" ref="A2:M42" totalsRowShown="0" headerRowDxfId="67">
  <autoFilter ref="A2:M42" xr:uid="{7749C7E5-4952-4214-A038-AB2CB49FF735}"/>
  <tableColumns count="13">
    <tableColumn id="1" xr3:uid="{B02D89AD-FC11-4318-9F17-F84C0334DA05}" name="#" dataDxfId="66"/>
    <tableColumn id="2" xr3:uid="{A427B93A-171F-46E6-9A52-CEB8A597FA67}" name="Título" dataDxfId="65"/>
    <tableColumn id="14" xr3:uid="{30965A4B-2454-428B-BF78-C5C936D49487}" name="Fuente" dataDxfId="64"/>
    <tableColumn id="3" xr3:uid="{DD7065C6-A107-4A39-98BE-C7BF1C56C653}" name="Año" dataDxfId="63"/>
    <tableColumn id="4" xr3:uid="{63F4BCCF-DBFF-4C2B-871F-78DB16314F38}" name="PI1" dataDxfId="62"/>
    <tableColumn id="5" xr3:uid="{78845D14-2911-4008-820A-5EB27854744F}" name="PI2" dataDxfId="61"/>
    <tableColumn id="6" xr3:uid="{22887AD3-58A2-4B9B-889B-6C5851017F05}" name="PI3" dataDxfId="60"/>
    <tableColumn id="7" xr3:uid="{1A6F5BEA-BCFC-45DC-BCB0-CBD88998FE68}" name="Fase Requerimientos" dataDxfId="59"/>
    <tableColumn id="11" xr3:uid="{7260F95A-3F5F-4BD0-93D6-827DEAE9C0F3}" name="Fase Diseño" dataDxfId="58"/>
    <tableColumn id="12" xr3:uid="{C09AEDAD-993F-45EB-B761-A167336D60FB}" name="Fase Construcción" dataDxfId="57"/>
    <tableColumn id="13" xr3:uid="{D7022A97-838D-4E35-9807-7463F901F8A7}" name="Fase Pruebas" dataDxfId="56"/>
    <tableColumn id="8" xr3:uid="{D537C5DB-B6A0-4C53-9E1B-A26421C01336}" name="Práctica o actividad" dataDxfId="55"/>
    <tableColumn id="9" xr3:uid="{D1593426-5101-4C3F-91CA-865890C034D3}" name="Artefactos utilizados" dataDxfId="54">
      <calculatedColumnFormula array="1">- Encuestas de contexto</calculatedColumnFormula>
    </tableColumn>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953BC87-A6A5-4783-BBE5-4D37BA286848}" name="Tabla10" displayName="Tabla10" ref="AA1:AB6" totalsRowShown="0">
  <autoFilter ref="AA1:AB6" xr:uid="{694507D9-CCF5-4C4A-A01D-5A05F3001F76}"/>
  <sortState xmlns:xlrd2="http://schemas.microsoft.com/office/spreadsheetml/2017/richdata2" ref="AA2:AB6">
    <sortCondition descending="1" ref="AB1:AB6"/>
  </sortState>
  <tableColumns count="2">
    <tableColumn id="1" xr3:uid="{BA928815-E8E3-4EB2-BBDF-03E3C0C8862F}" name="Verificación" dataDxfId="51"/>
    <tableColumn id="2" xr3:uid="{10C8A2F8-8645-4AF6-9A22-ECA764527E9C}" name="Frecuencia indirecta"/>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E054D7-7F20-4729-89CD-4EF97410F956}" name="Tabla11" displayName="Tabla11" ref="AD1:AE6" totalsRowShown="0">
  <autoFilter ref="AD1:AE6" xr:uid="{8BB53522-B6D3-47F5-8805-5208ABBB57E0}"/>
  <tableColumns count="2">
    <tableColumn id="1" xr3:uid="{241405FB-246B-4D57-BACA-7181461A93EB}" name="Procesos" dataDxfId="50"/>
    <tableColumn id="2" xr3:uid="{A4B7D697-0977-406F-8D44-47D90D526645}" name="Frecuencia"/>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D011025-7796-46B3-84F5-E9FC05CD2646}" name="Tabla12" displayName="Tabla12" ref="AG1:AH7" totalsRowShown="0">
  <autoFilter ref="AG1:AH7" xr:uid="{BF964D87-47B7-4399-AA7B-A7ADA230CA47}"/>
  <tableColumns count="2">
    <tableColumn id="1" xr3:uid="{4B0A18EA-EFE1-4218-A5F6-9F94FC50544D}" name="Metodologías"/>
    <tableColumn id="2" xr3:uid="{691BDDFE-4918-4178-808C-93EA4A78FB76}" name="Frecuencia"/>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DBA3A77-D127-40BF-BB17-1DDE58EB699A}" name="Tabla13" displayName="Tabla13" ref="AJ1:AL18" totalsRowShown="0">
  <autoFilter ref="AJ1:AL18" xr:uid="{38EB7C3A-A073-4AE0-9EA1-26C0C4678238}"/>
  <sortState xmlns:xlrd2="http://schemas.microsoft.com/office/spreadsheetml/2017/richdata2" ref="AJ2:AL18">
    <sortCondition descending="1" ref="AK1:AK18"/>
  </sortState>
  <tableColumns count="3">
    <tableColumn id="1" xr3:uid="{F3827590-DC80-4B65-B570-EFAEADD401C2}" name="Pruebas" dataDxfId="49"/>
    <tableColumn id="2" xr3:uid="{D63F191C-5FAC-4583-8629-ADDEB1029F90}" name="Frecuencia"/>
    <tableColumn id="3" xr3:uid="{8C85ABAB-BB60-48CE-ADDA-7D1B784E5A38}" name="Frecuencia indirecta"/>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BFA89D3-97F5-4A4C-839B-6D6C8A4686C6}" name="Tabla14" displayName="Tabla14" ref="AN1:AO6" totalsRowShown="0">
  <autoFilter ref="AN1:AO6" xr:uid="{FE5BB08B-5C63-4E94-AA49-1F724F678B7B}"/>
  <sortState xmlns:xlrd2="http://schemas.microsoft.com/office/spreadsheetml/2017/richdata2" ref="AN2:AO6">
    <sortCondition descending="1" ref="AO1:AO6"/>
  </sortState>
  <tableColumns count="2">
    <tableColumn id="1" xr3:uid="{453BDB6C-EC02-43A6-80DD-CEF9D997A3A2}" name="Diagramas"/>
    <tableColumn id="2" xr3:uid="{54D74369-9164-4C3B-A42B-2C10608E3D0D}" name="Frecuencia"/>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FEC0EB5-6088-4E0F-87A6-E0B63E7D2902}" name="Tabla15" displayName="Tabla15" ref="AQ1:AR5" totalsRowShown="0">
  <autoFilter ref="AQ1:AR5" xr:uid="{9439F144-95D0-4B2E-8550-DE67ACD31BCC}"/>
  <tableColumns count="2">
    <tableColumn id="1" xr3:uid="{4010485B-1330-436C-BCD0-294AE8BF32CC}" name="Estrategias" dataDxfId="48"/>
    <tableColumn id="2" xr3:uid="{690258A5-CC72-45DD-A5A8-1DB154CA029C}" name="Frecuencia"/>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FA8267E-8B66-491C-871E-4450415DDD7A}" name="Tabla16" displayName="Tabla16" ref="AT1:AU5" totalsRowShown="0">
  <autoFilter ref="AT1:AU5" xr:uid="{BD5BF07D-85FE-46A5-B12D-22BD23FE867D}"/>
  <tableColumns count="2">
    <tableColumn id="1" xr3:uid="{91961A21-AAAF-4596-B91C-1424F9020535}" name="Patrones de accesibilidad"/>
    <tableColumn id="2" xr3:uid="{D809E00A-0385-4DFD-9938-BFEC891EFD5F}" name="Frecuencia indirecta"/>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DCCC4F6-1B28-441D-BAEB-B480D9AE0984}" name="Tabla17" displayName="Tabla17" ref="A38:B44" totalsRowShown="0">
  <autoFilter ref="A38:B44" xr:uid="{129C8AD1-7895-4B3C-8130-DFB3E7ED7CC6}"/>
  <sortState xmlns:xlrd2="http://schemas.microsoft.com/office/spreadsheetml/2017/richdata2" ref="A39:B44">
    <sortCondition descending="1" ref="B38:B44"/>
  </sortState>
  <tableColumns count="2">
    <tableColumn id="1" xr3:uid="{D9A66A04-DAC3-4D2B-8498-85E2646F5FDF}" name="Práctica"/>
    <tableColumn id="2" xr3:uid="{C91C2847-BB89-4760-9D31-7951C255FCF0}" name="Total"/>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6CA1DA8-F4EF-4C61-AEDA-06071B232682}" name="Tabla18" displayName="Tabla18" ref="A46:B59" totalsRowShown="0">
  <autoFilter ref="A46:B59" xr:uid="{E8A016AF-9824-42F6-BBA5-04F7738DFBA8}"/>
  <sortState xmlns:xlrd2="http://schemas.microsoft.com/office/spreadsheetml/2017/richdata2" ref="A47:B59">
    <sortCondition ref="B46:B59"/>
  </sortState>
  <tableColumns count="2">
    <tableColumn id="1" xr3:uid="{0C3F490B-5B3E-4D32-B57D-F01973B88D98}" name="Artefacto" dataDxfId="47"/>
    <tableColumn id="2" xr3:uid="{4773E674-DB5B-44B7-BBDB-1C0E13E0FE01}" name="Frecuencia"/>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2C66C08-2150-494A-82D9-4B385AA955C4}" name="Tabla20" displayName="Tabla20" ref="A61:B71" totalsRowShown="0">
  <autoFilter ref="A61:B71" xr:uid="{D2103EF2-9D36-43BE-83A1-85F88B4ABC44}"/>
  <sortState xmlns:xlrd2="http://schemas.microsoft.com/office/spreadsheetml/2017/richdata2" ref="A62:B71">
    <sortCondition ref="B61:B71"/>
  </sortState>
  <tableColumns count="2">
    <tableColumn id="1" xr3:uid="{F178C179-BC6B-405B-90C7-E1C33598CB18}" name="Técnicas" dataDxfId="46"/>
    <tableColumn id="2" xr3:uid="{CF4EA82D-85F2-487E-982A-F3113C8B31B7}" name="Frecuencia"/>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14957F-ADA8-4465-A538-6261B0104D58}" name="Tabla2" displayName="Tabla2" ref="A1:B22" totalsRowShown="0">
  <autoFilter ref="A1:B22" xr:uid="{33F9FD1B-66A1-451A-8178-6483FBDCCDBC}"/>
  <sortState xmlns:xlrd2="http://schemas.microsoft.com/office/spreadsheetml/2017/richdata2" ref="A2:B22">
    <sortCondition descending="1" ref="B1:B22"/>
  </sortState>
  <tableColumns count="2">
    <tableColumn id="1" xr3:uid="{85350AC8-0869-4AE0-9512-419C28327356}" name="Palabra clave"/>
    <tableColumn id="2" xr3:uid="{8C07560F-2824-42B8-A76E-EE0AF0330ECD}" name="Frecuencia"/>
  </tableColumns>
  <tableStyleInfo name="TableStyleLight1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2E161320-06B8-400D-87D9-5492E4B0C87C}" name="Tabla41" displayName="Tabla41" ref="A73:B85" totalsRowShown="0">
  <autoFilter ref="A73:B85" xr:uid="{8EE9AD02-1121-400E-A6A6-B953C035A146}"/>
  <sortState xmlns:xlrd2="http://schemas.microsoft.com/office/spreadsheetml/2017/richdata2" ref="A74:B85">
    <sortCondition ref="B73:B85"/>
  </sortState>
  <tableColumns count="2">
    <tableColumn id="1" xr3:uid="{5F2FCDB4-AA96-41C0-80EC-9DE5ED0A4E2A}" name="Herramientas" dataDxfId="45"/>
    <tableColumn id="2" xr3:uid="{DA25FF1E-4BB9-44F3-AD8E-3105EF49265C}" name="Frecuencia"/>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7906C50-2CB8-4563-AD88-DEE45D593DF1}" name="Tabla19" displayName="Tabla19" ref="D2:E4" totalsRowShown="0">
  <autoFilter ref="D2:E4" xr:uid="{312818DD-7E4C-44F3-82E1-F830D18C95B1}"/>
  <tableColumns count="2">
    <tableColumn id="1" xr3:uid="{F75AFD4B-6AC4-46B8-B6C7-34FA846A8170}" name="Secciones" dataDxfId="44"/>
    <tableColumn id="2" xr3:uid="{47249CC2-8129-4A76-8785-0269527807BB}" name="Contenido"/>
  </tableColumns>
  <tableStyleInfo name="TableStyleMedium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F3835A3-A0A3-4D40-94AF-EBE67668B3DC}" name="Tabla21" displayName="Tabla21" ref="G2:H4" totalsRowShown="0">
  <autoFilter ref="G2:H4" xr:uid="{4993F969-3CDC-4E1C-B9DC-3F86474EE5D7}"/>
  <tableColumns count="2">
    <tableColumn id="1" xr3:uid="{AC77C064-3EB7-42D5-B18B-014A41AA5C53}" name="Secciones" dataDxfId="43"/>
    <tableColumn id="2" xr3:uid="{1B3A7229-312C-4421-9FFA-0E79B34AE6DB}" name="Contenido" dataDxfId="42"/>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652F9B8-F473-4E1A-86E5-50DE679BC70A}" name="Tabla22" displayName="Tabla22" ref="J2:K3" totalsRowShown="0">
  <autoFilter ref="J2:K3" xr:uid="{D8C8E45C-9D1E-499E-B2D2-CAFC1A68CDC0}"/>
  <tableColumns count="2">
    <tableColumn id="1" xr3:uid="{3E5902F6-C95B-44FD-A4F1-68B9DAE85631}" name="Secciones" dataDxfId="41"/>
    <tableColumn id="2" xr3:uid="{BE1D72E6-6E2E-46EF-A836-30E017510830}" name="Contenido" dataDxfId="40"/>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FA3E509-3E46-4D3E-BE0F-32278783BCDC}" name="Tabla23" displayName="Tabla23" ref="M2:N3" insertRow="1" totalsRowShown="0" tableBorderDxfId="39">
  <autoFilter ref="M2:N3" xr:uid="{0BFB5881-7A67-4713-B0FC-011001FDF8E7}"/>
  <tableColumns count="2">
    <tableColumn id="1" xr3:uid="{926263E6-FBA7-41F0-9D84-EB640B81F6AF}" name="Secciones" dataDxfId="38"/>
    <tableColumn id="2" xr3:uid="{E02507E8-3A63-4193-AF77-2641EFBE2425}" name="Contenido" dataDxfId="37"/>
  </tableColumns>
  <tableStyleInfo name="TableStyleMedium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9CDAF391-DEC9-4B45-B878-4CC1642FAD40}" name="Tabla24" displayName="Tabla24" ref="A2:B3" totalsRowShown="0">
  <autoFilter ref="A2:B3" xr:uid="{E4C085E2-D178-4597-85A2-B139429541F5}"/>
  <tableColumns count="2">
    <tableColumn id="1" xr3:uid="{B5E3324F-0AF5-4B31-986E-BB91F0E676A1}" name="Secciones"/>
    <tableColumn id="2" xr3:uid="{7843659D-9D39-4A56-B8F7-68B4512F1075}" name="Contenido"/>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130496C-4C35-4A96-82DA-B0407300EEC9}" name="Tabla25" displayName="Tabla25" ref="P2:Q5" totalsRowShown="0" tableBorderDxfId="36">
  <autoFilter ref="P2:Q5" xr:uid="{BB6E6945-24C6-43A0-824A-AC3917570F9B}"/>
  <tableColumns count="2">
    <tableColumn id="1" xr3:uid="{D587998E-601C-4A97-B17A-61CA9A794F14}" name="Secciones" dataDxfId="35"/>
    <tableColumn id="2" xr3:uid="{7AAA4760-2314-4610-BDB3-A36AE474ACB2}" name="Contenido"/>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3119378-315E-4D30-934B-73BCAC6B4CB6}" name="Tabla26" displayName="Tabla26" ref="S2:T3" totalsRowShown="0">
  <autoFilter ref="S2:T3" xr:uid="{75C704C4-D757-499B-8851-982B5DCF449F}"/>
  <tableColumns count="2">
    <tableColumn id="1" xr3:uid="{C5E4097E-94D6-4147-B662-91017FC73F8C}" name="Secciones" dataDxfId="34"/>
    <tableColumn id="2" xr3:uid="{3062C20C-7F31-45EA-864E-A76577EAED42}" name="Contenido"/>
  </tableColumns>
  <tableStyleInfo name="TableStyleMedium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FADD29C4-87B9-4BED-AABB-D178E6247DF5}" name="Tabla27" displayName="Tabla27" ref="V2:V3" totalsRowShown="0" headerRowDxfId="33" dataDxfId="32">
  <autoFilter ref="V2:V3" xr:uid="{733E7E8F-BBE3-468A-A7F7-103C04379B15}"/>
  <tableColumns count="1">
    <tableColumn id="1" xr3:uid="{5AE05841-BCEF-42F4-A965-407A16D262DC}" name="Contenido" dataDxfId="31"/>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7C99A05-ED80-4B26-A4D9-C082232E8E05}" name="Tabla1929" displayName="Tabla1929" ref="D2:E3" totalsRowShown="0">
  <autoFilter ref="D2:E3" xr:uid="{312818DD-7E4C-44F3-82E1-F830D18C95B1}"/>
  <tableColumns count="2">
    <tableColumn id="1" xr3:uid="{2389D263-9DB9-49E0-A7D9-F661D9EBDE32}" name="Secciones" dataDxfId="30"/>
    <tableColumn id="2" xr3:uid="{9E307557-8B7E-47AD-BD6B-035B01D302E2}" name="Contenido"/>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95097B-5D7B-47C5-ADD2-6CAF78F75B45}" name="Tabla3" displayName="Tabla3" ref="E1:F33" totalsRowShown="0">
  <autoFilter ref="E1:F33" xr:uid="{8D33D588-A3FC-44A8-8A5F-922744F359F7}"/>
  <sortState xmlns:xlrd2="http://schemas.microsoft.com/office/spreadsheetml/2017/richdata2" ref="E2:F33">
    <sortCondition descending="1" ref="F1:F33"/>
  </sortState>
  <tableColumns count="2">
    <tableColumn id="1" xr3:uid="{E37ACB6E-DA30-44E0-AB54-844AF14FC739}" name="Herramientas"/>
    <tableColumn id="2" xr3:uid="{1F9D0BC4-112F-40F9-AB8F-4D3C03D4AF75}" name="Frecuencia"/>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D03223B-AD68-4A76-BE9B-6F0686AC9C98}" name="Tabla2130" displayName="Tabla2130" ref="G2:H3" totalsRowShown="0">
  <autoFilter ref="G2:H3" xr:uid="{4993F969-3CDC-4E1C-B9DC-3F86474EE5D7}"/>
  <tableColumns count="2">
    <tableColumn id="1" xr3:uid="{B31BC741-81E7-44DE-BBB4-31B15E0A603D}" name="Secciones" dataDxfId="29"/>
    <tableColumn id="2" xr3:uid="{6E2CB9DD-E7AA-4AC0-BC32-75B422860129}" name="Contenido" dataDxfId="28"/>
  </tableColumns>
  <tableStyleInfo name="TableStyleMedium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555EF21-A681-445C-89D8-500F99604912}" name="Tabla2231" displayName="Tabla2231" ref="J2:K7" totalsRowShown="0">
  <autoFilter ref="J2:K7" xr:uid="{D8C8E45C-9D1E-499E-B2D2-CAFC1A68CDC0}"/>
  <tableColumns count="2">
    <tableColumn id="1" xr3:uid="{58914C17-439A-4FC5-B5AD-9A76E3519EE9}" name="Secciones" dataDxfId="27"/>
    <tableColumn id="2" xr3:uid="{E3F9DA50-1E23-46F0-B0F3-BD4EABB07753}" name="Contenido" dataDxfId="26"/>
  </tableColumns>
  <tableStyleInfo name="TableStyleMedium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6E18615-BC6F-4BBF-9D3C-05E356F45C88}" name="Tabla2332" displayName="Tabla2332" ref="M2:N4" totalsRowShown="0" tableBorderDxfId="25">
  <autoFilter ref="M2:N4" xr:uid="{0BFB5881-7A67-4713-B0FC-011001FDF8E7}"/>
  <tableColumns count="2">
    <tableColumn id="1" xr3:uid="{44FE03CA-D249-4D16-ACD5-EBAB4B853347}" name="Secciones" dataDxfId="24"/>
    <tableColumn id="2" xr3:uid="{C119B00C-ABEF-46DE-83C6-C9A60EF36904}" name="Contenido" dataDxfId="23"/>
  </tableColumns>
  <tableStyleInfo name="TableStyleMedium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B9B6005-7EB3-4FEF-8402-14B7DF812670}" name="Tabla2433" displayName="Tabla2433" ref="A2:B3" totalsRowShown="0">
  <autoFilter ref="A2:B3" xr:uid="{E4C085E2-D178-4597-85A2-B139429541F5}"/>
  <tableColumns count="2">
    <tableColumn id="1" xr3:uid="{448E021F-E461-4120-BC15-BD9E88D9ED51}" name="Secciones"/>
    <tableColumn id="2" xr3:uid="{72599CD3-6B2F-4A21-B767-C04872C7FC99}" name="Contenido"/>
  </tableColumns>
  <tableStyleInfo name="TableStyleMedium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B17A830-3D24-4275-9C7A-964CF6B590B1}" name="Tabla2534" displayName="Tabla2534" ref="P2:Q4" totalsRowShown="0" tableBorderDxfId="22">
  <autoFilter ref="P2:Q4" xr:uid="{BB6E6945-24C6-43A0-824A-AC3917570F9B}"/>
  <tableColumns count="2">
    <tableColumn id="1" xr3:uid="{36B1885A-8BCE-40EB-BDA8-C8417A322730}" name="Secciones" dataDxfId="21"/>
    <tableColumn id="2" xr3:uid="{560DC099-9C4C-48FA-992D-35780E426D97}" name="Contenido"/>
  </tableColumns>
  <tableStyleInfo name="TableStyleMedium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A90FCC1-3CCC-4953-84E1-C49D39CCFCE6}" name="Tabla2635" displayName="Tabla2635" ref="S2:T4" totalsRowShown="0">
  <autoFilter ref="S2:T4" xr:uid="{75C704C4-D757-499B-8851-982B5DCF449F}"/>
  <tableColumns count="2">
    <tableColumn id="1" xr3:uid="{94D5E615-C5A3-4E79-8484-A8DD60993832}" name="Secciones" dataDxfId="20"/>
    <tableColumn id="2" xr3:uid="{7DD3A7D6-2883-4E7A-AAA2-EBE027EC6136}" name="Contenido"/>
  </tableColumns>
  <tableStyleInfo name="TableStyleMedium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C03783D-7E58-4636-A8CC-AAD52033046C}" name="Tabla2736" displayName="Tabla2736" ref="V2:V3" totalsRowShown="0" headerRowDxfId="19" dataDxfId="18">
  <autoFilter ref="V2:V3" xr:uid="{733E7E8F-BBE3-468A-A7F7-103C04379B15}"/>
  <tableColumns count="1">
    <tableColumn id="1" xr3:uid="{7842F127-0D47-4870-839E-576E6342DCAE}" name="Contenido" dataDxfId="17"/>
  </tableColumns>
  <tableStyleInfo name="TableStyleMedium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77426036-545F-40D8-8BFC-3DC577731BE3}" name="Tabla192937" displayName="Tabla192937" ref="D2:E3" totalsRowShown="0">
  <autoFilter ref="D2:E3" xr:uid="{312818DD-7E4C-44F3-82E1-F830D18C95B1}"/>
  <tableColumns count="2">
    <tableColumn id="1" xr3:uid="{45FF4D42-3D63-4C52-AA06-ABC4ECD617D9}" name="Secciones" dataDxfId="16"/>
    <tableColumn id="2" xr3:uid="{46BD6D70-62B7-4CF8-94BE-C6B2D6F96021}" name="Contenido" dataDxfId="15"/>
  </tableColumns>
  <tableStyleInfo name="TableStyleMedium9"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BBB65FE-9132-4879-BBB3-8EC85CFBDA72}" name="Tabla213038" displayName="Tabla213038" ref="G2:H4" totalsRowShown="0">
  <autoFilter ref="G2:H4" xr:uid="{4993F969-3CDC-4E1C-B9DC-3F86474EE5D7}"/>
  <tableColumns count="2">
    <tableColumn id="1" xr3:uid="{E2CC70C6-D116-48AD-B992-90E6A76F49B7}" name="Secciones" dataDxfId="14"/>
    <tableColumn id="2" xr3:uid="{4F1B4C66-497F-4F80-AD5F-C22BF46512A0}" name="Contenido" dataDxfId="13"/>
  </tableColumns>
  <tableStyleInfo name="TableStyleMedium9"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DC067B5-E304-4ECD-8DF0-0F0FC0C41232}" name="Tabla223139" displayName="Tabla223139" ref="J2:K3" totalsRowShown="0">
  <autoFilter ref="J2:K3" xr:uid="{D8C8E45C-9D1E-499E-B2D2-CAFC1A68CDC0}"/>
  <tableColumns count="2">
    <tableColumn id="1" xr3:uid="{F6F2A25D-238E-4F9A-81E5-07D4B94CC758}" name="Secciones" dataDxfId="12"/>
    <tableColumn id="2" xr3:uid="{1E980628-7C63-4A07-BE24-A5D670869167}" name="Contenido" dataDxfId="1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41C68A0-2EFD-4036-92D2-418010F7670F}" name="Tabla4" displayName="Tabla4" ref="I1:J15" totalsRowShown="0">
  <autoFilter ref="I1:J15" xr:uid="{FE93DF48-2DA4-47FC-BB1C-7BA638937A30}"/>
  <sortState xmlns:xlrd2="http://schemas.microsoft.com/office/spreadsheetml/2017/richdata2" ref="I2:J15">
    <sortCondition descending="1" ref="J1:J15"/>
  </sortState>
  <tableColumns count="2">
    <tableColumn id="1" xr3:uid="{7121293F-120C-4F00-93ED-5D877A0DC5DB}" name="Frameworks"/>
    <tableColumn id="2" xr3:uid="{ABA7B6BB-8A4B-4994-BFCF-5C61C9BC9CC9}" name="Frecuencia"/>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EF85BE06-175F-4CA1-9EF8-1CA048F63429}" name="Tabla233240" displayName="Tabla233240" ref="M2:N5" totalsRowShown="0" tableBorderDxfId="10">
  <autoFilter ref="M2:N5" xr:uid="{0BFB5881-7A67-4713-B0FC-011001FDF8E7}"/>
  <tableColumns count="2">
    <tableColumn id="1" xr3:uid="{05373CBC-A6BA-43C3-BF75-56765506451D}" name="Secciones" dataDxfId="9"/>
    <tableColumn id="2" xr3:uid="{384592E7-F146-407D-81CB-22C3D1279A1A}" name="Contenido" dataDxfId="8"/>
  </tableColumns>
  <tableStyleInfo name="TableStyleMedium9"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57D4F586-270D-44C1-9FD9-0F3DC997BFFE}" name="Tabla243341" displayName="Tabla243341" ref="A2:B3" totalsRowShown="0">
  <autoFilter ref="A2:B3" xr:uid="{E4C085E2-D178-4597-85A2-B139429541F5}"/>
  <tableColumns count="2">
    <tableColumn id="1" xr3:uid="{AC895773-EC5F-42C5-994A-968A786B1AA2}" name="Secciones"/>
    <tableColumn id="2" xr3:uid="{F3827A95-A1DF-442D-A206-E04A89CD6F71}" name="Contenido"/>
  </tableColumns>
  <tableStyleInfo name="TableStyleMedium9"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9315A04D-12A3-4E9D-AF70-1431D1C71C47}" name="Tabla19293745" displayName="Tabla19293745" ref="D2:E4" totalsRowShown="0">
  <autoFilter ref="D2:E4" xr:uid="{312818DD-7E4C-44F3-82E1-F830D18C95B1}"/>
  <tableColumns count="2">
    <tableColumn id="1" xr3:uid="{01C2A297-19E6-4D8B-9CD7-C1C870CD6AFF}" name="Secciones" dataDxfId="7"/>
    <tableColumn id="2" xr3:uid="{60F3B5A7-BC5F-448A-ACFF-1FDBDF7EFE27}" name="Contenido"/>
  </tableColumns>
  <tableStyleInfo name="TableStyleMedium9"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D5EF1A4A-35A1-433D-AA04-14109F2877F2}" name="Tabla21303846" displayName="Tabla21303846" ref="G2:H6" totalsRowShown="0">
  <autoFilter ref="G2:H6" xr:uid="{4993F969-3CDC-4E1C-B9DC-3F86474EE5D7}"/>
  <tableColumns count="2">
    <tableColumn id="1" xr3:uid="{870AAAB0-9940-42C3-9387-764E619B20F1}" name="Secciones" dataDxfId="6"/>
    <tableColumn id="2" xr3:uid="{E6435106-0058-4494-BD9F-AE82CB74FADF}" name="Contenido" dataDxfId="5"/>
  </tableColumns>
  <tableStyleInfo name="TableStyleMedium9"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B1D0C308-78C6-40FD-9039-1D96CD8173BA}" name="Tabla22313947" displayName="Tabla22313947" ref="J2:K4" totalsRowShown="0">
  <autoFilter ref="J2:K4" xr:uid="{D8C8E45C-9D1E-499E-B2D2-CAFC1A68CDC0}"/>
  <tableColumns count="2">
    <tableColumn id="1" xr3:uid="{0696F4D8-1BD2-4DC5-986C-ACCF99EB0B0D}" name="Secciones" dataDxfId="4"/>
    <tableColumn id="2" xr3:uid="{013AFC45-BF2D-4F43-95A6-7B8506B2ABDA}" name="Contenido" dataDxfId="3"/>
  </tableColumns>
  <tableStyleInfo name="TableStyleMedium9"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F9B0CDF6-502C-40F3-AC91-89827057C1DA}" name="Tabla23324048" displayName="Tabla23324048" ref="M2:N3" totalsRowShown="0" tableBorderDxfId="2">
  <autoFilter ref="M2:N3" xr:uid="{0BFB5881-7A67-4713-B0FC-011001FDF8E7}"/>
  <tableColumns count="2">
    <tableColumn id="1" xr3:uid="{DFBF3B2B-3487-4614-833C-C8E15D2AD0A3}" name="Secciones" dataDxfId="1"/>
    <tableColumn id="2" xr3:uid="{CD218723-A6F5-4D9E-ABA1-D3B0E31BEEDB}" name="Contenido" dataDxfId="0"/>
  </tableColumns>
  <tableStyleInfo name="TableStyleMedium9"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D4CA78BB-5632-4BFC-883E-AB025C2F3C72}" name="Tabla24334149" displayName="Tabla24334149" ref="A2:B3" totalsRowShown="0">
  <autoFilter ref="A2:B3" xr:uid="{E4C085E2-D178-4597-85A2-B139429541F5}"/>
  <tableColumns count="2">
    <tableColumn id="1" xr3:uid="{7B9AB5B9-85A8-483C-8032-79CB16171F81}" name="Secciones"/>
    <tableColumn id="2" xr3:uid="{04CA61DA-41DE-480B-92B2-C5D2C986B389}" name="Contenido"/>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87668C4-9438-44A1-8741-79170750017B}" name="Tabla5" displayName="Tabla5" ref="L1:M15" totalsRowShown="0">
  <autoFilter ref="L1:M15" xr:uid="{9E965A1F-1B3F-41A8-9948-64A5670F12AF}"/>
  <sortState xmlns:xlrd2="http://schemas.microsoft.com/office/spreadsheetml/2017/richdata2" ref="L2:M15">
    <sortCondition descending="1" ref="M1:M15"/>
  </sortState>
  <tableColumns count="2">
    <tableColumn id="1" xr3:uid="{BB811DAC-9C0C-46C9-B890-7549F68FC1F4}" name="Evaluación"/>
    <tableColumn id="2" xr3:uid="{96D2DF20-A855-4674-939C-9B056376E14E}" name="Frecuencia"/>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A6D84E7-3EC6-414D-9F71-E160E8BFAE11}" name="Tabla6" displayName="Tabla6" ref="O1:P13" totalsRowShown="0">
  <autoFilter ref="O1:P13" xr:uid="{519E72B0-9BFC-494B-9B25-3679043F28DC}"/>
  <sortState xmlns:xlrd2="http://schemas.microsoft.com/office/spreadsheetml/2017/richdata2" ref="O2:P13">
    <sortCondition descending="1" ref="P1:P13"/>
  </sortState>
  <tableColumns count="2">
    <tableColumn id="1" xr3:uid="{C327CD81-7018-435B-BD37-3DBD48D007CA}" name="Enfoques"/>
    <tableColumn id="2" xr3:uid="{A0B8BD29-8F02-4429-97E8-C3994A9A415A}" name="Frecuencia"/>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8DAD8F-F446-4D06-9549-3DC093E3A91A}" name="Tabla7" displayName="Tabla7" ref="R1:S27" totalsRowShown="0">
  <autoFilter ref="R1:S27" xr:uid="{CD61799A-8BE2-4D8D-B908-8463F794FFB5}"/>
  <tableColumns count="2">
    <tableColumn id="1" xr3:uid="{6E4C36F5-2115-4D34-BC2B-2D06E15899A6}" name="Técnicas" dataDxfId="53"/>
    <tableColumn id="2" xr3:uid="{2A789F48-8D4E-4E50-9E5A-C33967BE431A}" name="Frecuencia"/>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9D835A-0E5C-48B5-9FED-EB0408F456CD}" name="Tabla8" displayName="Tabla8" ref="U1:V36" totalsRowShown="0">
  <autoFilter ref="U1:V36" xr:uid="{E2AC6824-545C-4943-BDEB-E814BB0D4B6B}"/>
  <sortState xmlns:xlrd2="http://schemas.microsoft.com/office/spreadsheetml/2017/richdata2" ref="U2:V36">
    <sortCondition descending="1" ref="V1:V36"/>
  </sortState>
  <tableColumns count="2">
    <tableColumn id="1" xr3:uid="{5BBD01A3-50F6-4743-A214-341D9DD9907A}" name="Métodos"/>
    <tableColumn id="2" xr3:uid="{067BC8AF-5ABC-4E29-9D30-A1B54B096573}" name="Frecuencia"/>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65286E7-60CA-4BDE-AB60-5A22E5BAD36C}" name="Tabla9" displayName="Tabla9" ref="X1:Y8" totalsRowShown="0">
  <autoFilter ref="X1:Y8" xr:uid="{C4D29098-97AC-4E38-9A86-EA950F62CB99}"/>
  <tableColumns count="2">
    <tableColumn id="1" xr3:uid="{5C14852C-0D28-4EC2-AF72-3C6F5DA6EF37}" name="Modelos" dataDxfId="52"/>
    <tableColumn id="2" xr3:uid="{1EDE9436-AEBB-46E9-97E1-03A2055147E9}" name="Frecuencia"/>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table" Target="../tables/table29.xml"/><Relationship Id="rId1" Type="http://schemas.openxmlformats.org/officeDocument/2006/relationships/printerSettings" Target="../printerSettings/printerSettings6.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 Id="rId9" Type="http://schemas.openxmlformats.org/officeDocument/2006/relationships/table" Target="../tables/table36.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7.bin"/><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table" Target="../tables/table42.xml"/><Relationship Id="rId1" Type="http://schemas.openxmlformats.org/officeDocument/2006/relationships/printerSettings" Target="../printerSettings/printerSettings8.bin"/><Relationship Id="rId6" Type="http://schemas.openxmlformats.org/officeDocument/2006/relationships/table" Target="../tables/table46.xml"/><Relationship Id="rId5" Type="http://schemas.openxmlformats.org/officeDocument/2006/relationships/table" Target="../tables/table45.xml"/><Relationship Id="rId4" Type="http://schemas.openxmlformats.org/officeDocument/2006/relationships/table" Target="../tables/table4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printerSettings" Target="../printerSettings/printerSettings4.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9.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table" Target="../tables/table21.xml"/><Relationship Id="rId1" Type="http://schemas.openxmlformats.org/officeDocument/2006/relationships/printerSettings" Target="../printerSettings/printerSettings5.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 Id="rId9" Type="http://schemas.openxmlformats.org/officeDocument/2006/relationships/table" Target="../tables/table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1804-0D57-4629-80DC-E75351946924}">
  <dimension ref="A1:M42"/>
  <sheetViews>
    <sheetView zoomScale="115" zoomScaleNormal="115" workbookViewId="0">
      <selection activeCell="I23" sqref="I23"/>
    </sheetView>
  </sheetViews>
  <sheetFormatPr baseColWidth="10" defaultRowHeight="15" x14ac:dyDescent="0.25"/>
  <cols>
    <col min="1" max="1" width="5.5703125" customWidth="1"/>
    <col min="2" max="2" width="33.85546875" customWidth="1"/>
    <col min="3" max="3" width="13.28515625" style="1" customWidth="1"/>
    <col min="5" max="7" width="9" bestFit="1" customWidth="1"/>
    <col min="8" max="8" width="24.42578125" bestFit="1" customWidth="1"/>
    <col min="9" max="9" width="16.5703125" bestFit="1" customWidth="1"/>
    <col min="10" max="10" width="21.5703125" bestFit="1" customWidth="1"/>
    <col min="11" max="11" width="17.42578125" bestFit="1" customWidth="1"/>
    <col min="12" max="12" width="30.7109375" customWidth="1"/>
    <col min="13" max="13" width="31" customWidth="1"/>
  </cols>
  <sheetData>
    <row r="1" spans="1:13" x14ac:dyDescent="0.25">
      <c r="A1" s="132" t="s">
        <v>8</v>
      </c>
      <c r="B1" s="133"/>
      <c r="C1" s="133"/>
      <c r="D1" s="134"/>
      <c r="E1" s="129" t="s">
        <v>9</v>
      </c>
      <c r="F1" s="130"/>
      <c r="G1" s="131"/>
      <c r="H1" s="127" t="s">
        <v>10</v>
      </c>
      <c r="I1" s="128"/>
      <c r="J1" s="128"/>
      <c r="K1" s="128"/>
      <c r="L1" s="128"/>
      <c r="M1" s="128"/>
    </row>
    <row r="2" spans="1:13" x14ac:dyDescent="0.25">
      <c r="A2" s="2" t="s">
        <v>0</v>
      </c>
      <c r="B2" s="2" t="s">
        <v>1</v>
      </c>
      <c r="C2" s="2" t="s">
        <v>23</v>
      </c>
      <c r="D2" s="2" t="s">
        <v>2</v>
      </c>
      <c r="E2" s="3" t="s">
        <v>3</v>
      </c>
      <c r="F2" s="3" t="s">
        <v>4</v>
      </c>
      <c r="G2" s="3" t="s">
        <v>5</v>
      </c>
      <c r="H2" s="4" t="s">
        <v>17</v>
      </c>
      <c r="I2" s="4" t="s">
        <v>18</v>
      </c>
      <c r="J2" s="4" t="s">
        <v>19</v>
      </c>
      <c r="K2" s="4" t="s">
        <v>20</v>
      </c>
      <c r="L2" s="4" t="s">
        <v>6</v>
      </c>
      <c r="M2" s="4" t="s">
        <v>7</v>
      </c>
    </row>
    <row r="3" spans="1:13" ht="75" x14ac:dyDescent="0.25">
      <c r="A3" s="5">
        <v>1</v>
      </c>
      <c r="B3" s="6" t="s">
        <v>11</v>
      </c>
      <c r="C3" s="9" t="s">
        <v>24</v>
      </c>
      <c r="D3" s="7">
        <v>2018</v>
      </c>
      <c r="E3" s="7"/>
      <c r="F3" s="11" t="s">
        <v>12</v>
      </c>
      <c r="G3" s="11" t="s">
        <v>12</v>
      </c>
      <c r="H3" s="8" t="s">
        <v>12</v>
      </c>
      <c r="I3" s="7"/>
      <c r="J3" s="7"/>
      <c r="K3" s="7"/>
      <c r="L3" s="9" t="s">
        <v>14</v>
      </c>
      <c r="M3" s="9" t="s">
        <v>15</v>
      </c>
    </row>
    <row r="4" spans="1:13" ht="60" x14ac:dyDescent="0.25">
      <c r="A4" s="5">
        <f>A3+1</f>
        <v>2</v>
      </c>
      <c r="B4" s="6" t="s">
        <v>16</v>
      </c>
      <c r="C4" s="9" t="s">
        <v>24</v>
      </c>
      <c r="D4" s="7">
        <v>2020</v>
      </c>
      <c r="E4" s="11" t="s">
        <v>12</v>
      </c>
      <c r="F4" s="7"/>
      <c r="G4" s="7"/>
      <c r="H4" s="7"/>
      <c r="I4" s="8" t="s">
        <v>12</v>
      </c>
      <c r="J4" s="12"/>
      <c r="K4" s="7"/>
      <c r="L4" s="9" t="s">
        <v>41</v>
      </c>
      <c r="M4" s="10" t="s">
        <v>21</v>
      </c>
    </row>
    <row r="5" spans="1:13" ht="60" x14ac:dyDescent="0.25">
      <c r="A5" s="5">
        <f t="shared" ref="A5:A42" si="0">A4+1</f>
        <v>3</v>
      </c>
      <c r="B5" s="6" t="s">
        <v>22</v>
      </c>
      <c r="C5" s="9" t="s">
        <v>24</v>
      </c>
      <c r="D5" s="7">
        <v>2020</v>
      </c>
      <c r="E5" s="11" t="s">
        <v>12</v>
      </c>
      <c r="F5" s="11" t="s">
        <v>12</v>
      </c>
      <c r="G5" s="7"/>
      <c r="H5" s="8" t="s">
        <v>12</v>
      </c>
      <c r="I5" s="7"/>
      <c r="J5" s="7"/>
      <c r="K5" s="7"/>
      <c r="L5" s="9" t="s">
        <v>26</v>
      </c>
      <c r="M5" s="7" t="s">
        <v>25</v>
      </c>
    </row>
    <row r="6" spans="1:13" ht="105" x14ac:dyDescent="0.25">
      <c r="A6" s="5">
        <f t="shared" si="0"/>
        <v>4</v>
      </c>
      <c r="B6" s="6" t="s">
        <v>27</v>
      </c>
      <c r="C6" s="9" t="s">
        <v>28</v>
      </c>
      <c r="D6" s="7">
        <v>2018</v>
      </c>
      <c r="E6" s="11" t="s">
        <v>12</v>
      </c>
      <c r="F6" s="11" t="s">
        <v>12</v>
      </c>
      <c r="G6" s="11" t="s">
        <v>12</v>
      </c>
      <c r="H6" s="8" t="s">
        <v>12</v>
      </c>
      <c r="I6" s="8" t="s">
        <v>12</v>
      </c>
      <c r="J6" s="7"/>
      <c r="K6" s="8" t="s">
        <v>12</v>
      </c>
      <c r="L6" s="9" t="s">
        <v>29</v>
      </c>
      <c r="M6" s="9" t="s">
        <v>30</v>
      </c>
    </row>
    <row r="7" spans="1:13" ht="45" x14ac:dyDescent="0.25">
      <c r="A7" s="5">
        <f t="shared" si="0"/>
        <v>5</v>
      </c>
      <c r="B7" s="6" t="s">
        <v>31</v>
      </c>
      <c r="C7" s="9" t="s">
        <v>28</v>
      </c>
      <c r="D7" s="7">
        <v>2019</v>
      </c>
      <c r="E7" s="11" t="s">
        <v>12</v>
      </c>
      <c r="F7" s="7"/>
      <c r="G7" s="11" t="s">
        <v>12</v>
      </c>
      <c r="H7" s="8" t="s">
        <v>12</v>
      </c>
      <c r="I7" s="8" t="s">
        <v>12</v>
      </c>
      <c r="J7" s="7"/>
      <c r="K7" s="8" t="s">
        <v>12</v>
      </c>
      <c r="L7" s="9" t="s">
        <v>32</v>
      </c>
      <c r="M7" s="7" t="s">
        <v>21</v>
      </c>
    </row>
    <row r="8" spans="1:13" ht="45" x14ac:dyDescent="0.25">
      <c r="A8" s="5">
        <f t="shared" si="0"/>
        <v>6</v>
      </c>
      <c r="B8" s="6" t="s">
        <v>33</v>
      </c>
      <c r="C8" s="9" t="s">
        <v>28</v>
      </c>
      <c r="D8" s="7">
        <v>2017</v>
      </c>
      <c r="E8" s="11" t="s">
        <v>12</v>
      </c>
      <c r="F8" s="7"/>
      <c r="G8" s="11" t="s">
        <v>12</v>
      </c>
      <c r="H8" s="8" t="s">
        <v>12</v>
      </c>
      <c r="I8" s="8" t="s">
        <v>12</v>
      </c>
      <c r="J8" s="8" t="s">
        <v>12</v>
      </c>
      <c r="K8" s="8" t="s">
        <v>12</v>
      </c>
      <c r="L8" s="9" t="s">
        <v>34</v>
      </c>
      <c r="M8" s="7" t="s">
        <v>21</v>
      </c>
    </row>
    <row r="9" spans="1:13" ht="45" x14ac:dyDescent="0.25">
      <c r="A9" s="5">
        <f t="shared" si="0"/>
        <v>7</v>
      </c>
      <c r="B9" s="6" t="s">
        <v>35</v>
      </c>
      <c r="C9" s="9" t="s">
        <v>28</v>
      </c>
      <c r="D9" s="7">
        <v>2019</v>
      </c>
      <c r="E9" s="11" t="s">
        <v>12</v>
      </c>
      <c r="F9" s="11" t="s">
        <v>12</v>
      </c>
      <c r="G9" s="7"/>
      <c r="H9" s="7"/>
      <c r="I9" s="7"/>
      <c r="J9" s="8" t="s">
        <v>12</v>
      </c>
      <c r="K9" s="8" t="s">
        <v>12</v>
      </c>
      <c r="L9" s="9" t="s">
        <v>32</v>
      </c>
      <c r="M9" s="9" t="s">
        <v>36</v>
      </c>
    </row>
    <row r="10" spans="1:13" ht="45" x14ac:dyDescent="0.25">
      <c r="A10" s="5">
        <f t="shared" si="0"/>
        <v>8</v>
      </c>
      <c r="B10" s="6" t="s">
        <v>37</v>
      </c>
      <c r="C10" s="9" t="s">
        <v>28</v>
      </c>
      <c r="D10" s="7">
        <v>2016</v>
      </c>
      <c r="E10" s="11" t="s">
        <v>12</v>
      </c>
      <c r="F10" s="11" t="s">
        <v>12</v>
      </c>
      <c r="G10" s="7"/>
      <c r="H10" s="8" t="s">
        <v>12</v>
      </c>
      <c r="I10" s="7"/>
      <c r="J10" s="7"/>
      <c r="K10" s="7"/>
      <c r="L10" s="9" t="s">
        <v>38</v>
      </c>
      <c r="M10" s="9" t="s">
        <v>39</v>
      </c>
    </row>
    <row r="11" spans="1:13" ht="45" x14ac:dyDescent="0.25">
      <c r="A11" s="5">
        <f t="shared" si="0"/>
        <v>9</v>
      </c>
      <c r="B11" s="6" t="s">
        <v>40</v>
      </c>
      <c r="C11" s="9" t="s">
        <v>28</v>
      </c>
      <c r="D11" s="7">
        <v>2018</v>
      </c>
      <c r="E11" s="11" t="s">
        <v>12</v>
      </c>
      <c r="F11" s="7"/>
      <c r="G11" s="7"/>
      <c r="H11" s="7"/>
      <c r="I11" s="7"/>
      <c r="J11" s="8" t="s">
        <v>12</v>
      </c>
      <c r="K11" s="7"/>
      <c r="L11" s="9" t="s">
        <v>42</v>
      </c>
      <c r="M11" s="9" t="s">
        <v>21</v>
      </c>
    </row>
    <row r="12" spans="1:13" ht="60" x14ac:dyDescent="0.25">
      <c r="A12" s="5">
        <f t="shared" si="0"/>
        <v>10</v>
      </c>
      <c r="B12" s="6" t="s">
        <v>43</v>
      </c>
      <c r="C12" s="9" t="s">
        <v>28</v>
      </c>
      <c r="D12" s="7">
        <v>2016</v>
      </c>
      <c r="E12" s="11" t="s">
        <v>12</v>
      </c>
      <c r="F12" s="7"/>
      <c r="G12" s="11" t="s">
        <v>12</v>
      </c>
      <c r="H12" s="7"/>
      <c r="I12" s="8" t="s">
        <v>12</v>
      </c>
      <c r="J12" s="7"/>
      <c r="K12" s="7"/>
      <c r="L12" s="9" t="s">
        <v>44</v>
      </c>
      <c r="M12" s="9" t="s">
        <v>45</v>
      </c>
    </row>
    <row r="13" spans="1:13" ht="75" x14ac:dyDescent="0.25">
      <c r="A13" s="5">
        <f t="shared" si="0"/>
        <v>11</v>
      </c>
      <c r="B13" s="6" t="s">
        <v>46</v>
      </c>
      <c r="C13" s="9" t="s">
        <v>28</v>
      </c>
      <c r="D13" s="7">
        <v>2016</v>
      </c>
      <c r="E13" s="11" t="s">
        <v>12</v>
      </c>
      <c r="F13" s="7"/>
      <c r="G13" s="11" t="s">
        <v>12</v>
      </c>
      <c r="H13" s="7"/>
      <c r="I13" s="7"/>
      <c r="J13" s="7"/>
      <c r="K13" s="8" t="s">
        <v>12</v>
      </c>
      <c r="L13" s="9" t="s">
        <v>47</v>
      </c>
      <c r="M13" s="9" t="s">
        <v>48</v>
      </c>
    </row>
    <row r="14" spans="1:13" ht="60" x14ac:dyDescent="0.25">
      <c r="A14" s="5">
        <f t="shared" si="0"/>
        <v>12</v>
      </c>
      <c r="B14" s="14" t="s">
        <v>49</v>
      </c>
      <c r="C14" s="16" t="s">
        <v>28</v>
      </c>
      <c r="D14" s="15">
        <v>2020</v>
      </c>
      <c r="E14" s="18" t="s">
        <v>12</v>
      </c>
      <c r="F14" s="18" t="s">
        <v>12</v>
      </c>
      <c r="G14" s="18" t="s">
        <v>12</v>
      </c>
      <c r="H14" s="15"/>
      <c r="I14" s="19" t="s">
        <v>12</v>
      </c>
      <c r="J14" s="15"/>
      <c r="K14" s="15"/>
      <c r="L14" s="16" t="s">
        <v>50</v>
      </c>
      <c r="M14" s="20" t="s">
        <v>51</v>
      </c>
    </row>
    <row r="15" spans="1:13" ht="45" x14ac:dyDescent="0.25">
      <c r="A15" s="5">
        <f t="shared" si="0"/>
        <v>13</v>
      </c>
      <c r="B15" s="14" t="s">
        <v>52</v>
      </c>
      <c r="C15" s="16" t="s">
        <v>28</v>
      </c>
      <c r="D15" s="15">
        <v>2017</v>
      </c>
      <c r="E15" s="18" t="s">
        <v>12</v>
      </c>
      <c r="F15" s="15"/>
      <c r="G15" s="15"/>
      <c r="H15" s="15"/>
      <c r="I15" s="19" t="s">
        <v>12</v>
      </c>
      <c r="J15" s="15"/>
      <c r="K15" s="15"/>
      <c r="L15" s="16" t="s">
        <v>53</v>
      </c>
      <c r="M15" s="20" t="s">
        <v>21</v>
      </c>
    </row>
    <row r="16" spans="1:13" ht="30" x14ac:dyDescent="0.25">
      <c r="A16" s="5">
        <f t="shared" si="0"/>
        <v>14</v>
      </c>
      <c r="B16" s="14" t="s">
        <v>54</v>
      </c>
      <c r="C16" s="16" t="s">
        <v>55</v>
      </c>
      <c r="D16" s="15">
        <v>2019</v>
      </c>
      <c r="E16" s="18" t="s">
        <v>12</v>
      </c>
      <c r="F16" s="18" t="s">
        <v>12</v>
      </c>
      <c r="G16" s="15"/>
      <c r="H16" s="15"/>
      <c r="I16" s="19" t="s">
        <v>12</v>
      </c>
      <c r="J16" s="15"/>
      <c r="K16" s="15"/>
      <c r="L16" s="16" t="s">
        <v>56</v>
      </c>
      <c r="M16" s="20" t="s">
        <v>57</v>
      </c>
    </row>
    <row r="17" spans="1:13" ht="75" x14ac:dyDescent="0.25">
      <c r="A17" s="5">
        <f t="shared" si="0"/>
        <v>15</v>
      </c>
      <c r="B17" s="6" t="s">
        <v>58</v>
      </c>
      <c r="C17" s="9" t="s">
        <v>55</v>
      </c>
      <c r="D17" s="7">
        <v>2019</v>
      </c>
      <c r="E17" s="11" t="s">
        <v>12</v>
      </c>
      <c r="F17" s="11" t="s">
        <v>12</v>
      </c>
      <c r="G17" s="11" t="s">
        <v>12</v>
      </c>
      <c r="H17" s="8" t="s">
        <v>12</v>
      </c>
      <c r="I17" s="7"/>
      <c r="J17" s="7"/>
      <c r="K17" s="8" t="s">
        <v>12</v>
      </c>
      <c r="L17" s="9" t="s">
        <v>59</v>
      </c>
      <c r="M17" s="20" t="s">
        <v>60</v>
      </c>
    </row>
    <row r="18" spans="1:13" ht="45" x14ac:dyDescent="0.25">
      <c r="A18" s="5">
        <f t="shared" si="0"/>
        <v>16</v>
      </c>
      <c r="B18" s="6" t="s">
        <v>61</v>
      </c>
      <c r="C18" s="9" t="s">
        <v>55</v>
      </c>
      <c r="D18" s="7">
        <v>2016</v>
      </c>
      <c r="E18" s="11" t="s">
        <v>12</v>
      </c>
      <c r="F18" s="7"/>
      <c r="G18" s="7"/>
      <c r="H18" s="8" t="s">
        <v>12</v>
      </c>
      <c r="I18" s="7"/>
      <c r="J18" s="7"/>
      <c r="K18" s="7"/>
      <c r="L18" s="9" t="s">
        <v>62</v>
      </c>
      <c r="M18" s="20" t="s">
        <v>21</v>
      </c>
    </row>
    <row r="19" spans="1:13" ht="45" x14ac:dyDescent="0.25">
      <c r="A19" s="5">
        <f t="shared" si="0"/>
        <v>17</v>
      </c>
      <c r="B19" s="6" t="s">
        <v>63</v>
      </c>
      <c r="C19" s="9" t="s">
        <v>55</v>
      </c>
      <c r="D19" s="7">
        <v>2018</v>
      </c>
      <c r="E19" s="7"/>
      <c r="F19" s="7"/>
      <c r="G19" s="11" t="s">
        <v>12</v>
      </c>
      <c r="H19" s="7"/>
      <c r="I19" s="7"/>
      <c r="J19" s="7"/>
      <c r="K19" s="8" t="s">
        <v>12</v>
      </c>
      <c r="L19" s="9" t="s">
        <v>64</v>
      </c>
      <c r="M19" s="20" t="s">
        <v>21</v>
      </c>
    </row>
    <row r="20" spans="1:13" ht="45" x14ac:dyDescent="0.25">
      <c r="A20" s="5">
        <f t="shared" si="0"/>
        <v>18</v>
      </c>
      <c r="B20" s="14" t="s">
        <v>65</v>
      </c>
      <c r="C20" s="16" t="s">
        <v>55</v>
      </c>
      <c r="D20" s="15">
        <v>2019</v>
      </c>
      <c r="E20" s="18" t="s">
        <v>12</v>
      </c>
      <c r="F20" s="15"/>
      <c r="G20" s="18" t="s">
        <v>12</v>
      </c>
      <c r="H20" s="15"/>
      <c r="I20" s="15"/>
      <c r="J20" s="15"/>
      <c r="K20" s="19" t="s">
        <v>12</v>
      </c>
      <c r="L20" s="16" t="s">
        <v>64</v>
      </c>
      <c r="M20" s="17" t="s">
        <v>21</v>
      </c>
    </row>
    <row r="21" spans="1:13" ht="45" x14ac:dyDescent="0.25">
      <c r="A21" s="5">
        <f t="shared" si="0"/>
        <v>19</v>
      </c>
      <c r="B21" s="6" t="s">
        <v>66</v>
      </c>
      <c r="C21" s="9" t="s">
        <v>55</v>
      </c>
      <c r="D21" s="7">
        <v>2020</v>
      </c>
      <c r="E21" s="11" t="s">
        <v>12</v>
      </c>
      <c r="F21" s="7"/>
      <c r="G21" s="11" t="s">
        <v>12</v>
      </c>
      <c r="H21" s="7"/>
      <c r="I21" s="7"/>
      <c r="J21" s="8" t="s">
        <v>12</v>
      </c>
      <c r="K21" s="8" t="s">
        <v>12</v>
      </c>
      <c r="L21" s="9" t="s">
        <v>67</v>
      </c>
      <c r="M21" s="13" t="s">
        <v>21</v>
      </c>
    </row>
    <row r="22" spans="1:13" ht="45" x14ac:dyDescent="0.25">
      <c r="A22" s="5">
        <f t="shared" si="0"/>
        <v>20</v>
      </c>
      <c r="B22" s="6" t="s">
        <v>68</v>
      </c>
      <c r="C22" s="9" t="s">
        <v>55</v>
      </c>
      <c r="D22" s="7">
        <v>2019</v>
      </c>
      <c r="E22" s="11" t="s">
        <v>12</v>
      </c>
      <c r="F22" s="7"/>
      <c r="G22" s="11" t="s">
        <v>12</v>
      </c>
      <c r="H22" s="7"/>
      <c r="I22" s="8" t="s">
        <v>12</v>
      </c>
      <c r="J22" s="7"/>
      <c r="K22" s="7"/>
      <c r="L22" s="9" t="s">
        <v>69</v>
      </c>
      <c r="M22" s="13" t="s">
        <v>21</v>
      </c>
    </row>
    <row r="23" spans="1:13" ht="60" x14ac:dyDescent="0.25">
      <c r="A23" s="5">
        <f t="shared" si="0"/>
        <v>21</v>
      </c>
      <c r="B23" s="6" t="s">
        <v>70</v>
      </c>
      <c r="C23" s="9" t="s">
        <v>55</v>
      </c>
      <c r="D23" s="7">
        <v>2018</v>
      </c>
      <c r="E23" s="11" t="s">
        <v>12</v>
      </c>
      <c r="F23" s="7"/>
      <c r="G23" s="7"/>
      <c r="H23" s="8" t="s">
        <v>12</v>
      </c>
      <c r="I23" s="66" t="s">
        <v>12</v>
      </c>
      <c r="J23" s="8" t="s">
        <v>12</v>
      </c>
      <c r="K23" s="8" t="s">
        <v>12</v>
      </c>
      <c r="L23" s="9" t="s">
        <v>71</v>
      </c>
      <c r="M23" s="13" t="s">
        <v>21</v>
      </c>
    </row>
    <row r="24" spans="1:13" ht="60" x14ac:dyDescent="0.25">
      <c r="A24" s="5">
        <f t="shared" si="0"/>
        <v>22</v>
      </c>
      <c r="B24" s="6" t="s">
        <v>72</v>
      </c>
      <c r="C24" s="9" t="s">
        <v>55</v>
      </c>
      <c r="D24" s="7">
        <v>2019</v>
      </c>
      <c r="E24" s="7"/>
      <c r="F24" s="11" t="s">
        <v>12</v>
      </c>
      <c r="G24" s="11" t="s">
        <v>12</v>
      </c>
      <c r="H24" s="7"/>
      <c r="I24" s="7"/>
      <c r="J24" s="7"/>
      <c r="K24" s="8" t="s">
        <v>12</v>
      </c>
      <c r="L24" s="9" t="s">
        <v>73</v>
      </c>
      <c r="M24" s="13" t="s">
        <v>74</v>
      </c>
    </row>
    <row r="25" spans="1:13" ht="45" x14ac:dyDescent="0.25">
      <c r="A25" s="5">
        <f t="shared" si="0"/>
        <v>23</v>
      </c>
      <c r="B25" s="6" t="s">
        <v>75</v>
      </c>
      <c r="C25" s="9" t="s">
        <v>55</v>
      </c>
      <c r="D25" s="7">
        <v>2020</v>
      </c>
      <c r="E25" s="11" t="s">
        <v>12</v>
      </c>
      <c r="F25" s="7"/>
      <c r="G25" s="7"/>
      <c r="H25" s="7"/>
      <c r="I25" s="8" t="s">
        <v>12</v>
      </c>
      <c r="J25" s="7"/>
      <c r="K25" s="7"/>
      <c r="L25" s="9" t="s">
        <v>76</v>
      </c>
      <c r="M25" s="13" t="s">
        <v>21</v>
      </c>
    </row>
    <row r="26" spans="1:13" ht="45" x14ac:dyDescent="0.25">
      <c r="A26" s="5">
        <f t="shared" si="0"/>
        <v>24</v>
      </c>
      <c r="B26" s="6" t="s">
        <v>77</v>
      </c>
      <c r="C26" s="9" t="s">
        <v>55</v>
      </c>
      <c r="D26" s="7">
        <v>2019</v>
      </c>
      <c r="E26" s="11" t="s">
        <v>12</v>
      </c>
      <c r="F26" s="7"/>
      <c r="G26" s="7"/>
      <c r="H26" s="7"/>
      <c r="I26" s="8" t="s">
        <v>12</v>
      </c>
      <c r="J26" s="7"/>
      <c r="K26" s="7"/>
      <c r="L26" s="9" t="s">
        <v>78</v>
      </c>
      <c r="M26" s="13" t="s">
        <v>21</v>
      </c>
    </row>
    <row r="27" spans="1:13" ht="60" x14ac:dyDescent="0.25">
      <c r="A27" s="5">
        <f t="shared" si="0"/>
        <v>25</v>
      </c>
      <c r="B27" s="6" t="s">
        <v>79</v>
      </c>
      <c r="C27" s="9" t="s">
        <v>55</v>
      </c>
      <c r="D27" s="7">
        <v>2019</v>
      </c>
      <c r="E27" s="11" t="s">
        <v>12</v>
      </c>
      <c r="F27" s="7"/>
      <c r="G27" s="7"/>
      <c r="H27" s="8" t="s">
        <v>12</v>
      </c>
      <c r="I27" s="8" t="s">
        <v>12</v>
      </c>
      <c r="J27" s="8" t="s">
        <v>12</v>
      </c>
      <c r="K27" s="7"/>
      <c r="L27" s="9" t="s">
        <v>80</v>
      </c>
      <c r="M27" s="13" t="s">
        <v>21</v>
      </c>
    </row>
    <row r="28" spans="1:13" ht="45" x14ac:dyDescent="0.25">
      <c r="A28" s="5">
        <f t="shared" si="0"/>
        <v>26</v>
      </c>
      <c r="B28" s="6" t="s">
        <v>81</v>
      </c>
      <c r="C28" s="9" t="s">
        <v>55</v>
      </c>
      <c r="D28" s="7">
        <v>2016</v>
      </c>
      <c r="E28" s="11" t="s">
        <v>12</v>
      </c>
      <c r="F28" s="11" t="s">
        <v>12</v>
      </c>
      <c r="G28" s="7"/>
      <c r="H28" s="8" t="s">
        <v>12</v>
      </c>
      <c r="I28" s="8" t="s">
        <v>12</v>
      </c>
      <c r="J28" s="7"/>
      <c r="K28" s="8" t="s">
        <v>12</v>
      </c>
      <c r="L28" s="9" t="s">
        <v>82</v>
      </c>
      <c r="M28" s="13" t="s">
        <v>83</v>
      </c>
    </row>
    <row r="29" spans="1:13" ht="60" x14ac:dyDescent="0.25">
      <c r="A29" s="5">
        <f t="shared" si="0"/>
        <v>27</v>
      </c>
      <c r="B29" s="6" t="s">
        <v>84</v>
      </c>
      <c r="C29" s="9" t="s">
        <v>55</v>
      </c>
      <c r="D29" s="7">
        <v>2016</v>
      </c>
      <c r="E29" s="11" t="s">
        <v>12</v>
      </c>
      <c r="F29" s="11" t="s">
        <v>12</v>
      </c>
      <c r="G29" s="7"/>
      <c r="H29" s="8" t="s">
        <v>12</v>
      </c>
      <c r="I29" s="8" t="s">
        <v>12</v>
      </c>
      <c r="J29" s="7"/>
      <c r="K29" s="7"/>
      <c r="L29" s="9" t="s">
        <v>85</v>
      </c>
      <c r="M29" s="13" t="s">
        <v>86</v>
      </c>
    </row>
    <row r="30" spans="1:13" ht="45" x14ac:dyDescent="0.25">
      <c r="A30" s="5">
        <f t="shared" si="0"/>
        <v>28</v>
      </c>
      <c r="B30" s="6" t="s">
        <v>87</v>
      </c>
      <c r="C30" s="9" t="s">
        <v>55</v>
      </c>
      <c r="D30" s="7">
        <v>2019</v>
      </c>
      <c r="E30" s="11" t="s">
        <v>12</v>
      </c>
      <c r="F30" s="7"/>
      <c r="G30" s="11" t="s">
        <v>12</v>
      </c>
      <c r="H30" s="7"/>
      <c r="I30" s="7"/>
      <c r="J30" s="7"/>
      <c r="K30" s="8" t="s">
        <v>12</v>
      </c>
      <c r="L30" s="9" t="s">
        <v>88</v>
      </c>
      <c r="M30" s="13" t="s">
        <v>21</v>
      </c>
    </row>
    <row r="31" spans="1:13" ht="45" x14ac:dyDescent="0.25">
      <c r="A31" s="5">
        <f t="shared" si="0"/>
        <v>29</v>
      </c>
      <c r="B31" s="6" t="s">
        <v>89</v>
      </c>
      <c r="C31" s="9" t="s">
        <v>90</v>
      </c>
      <c r="D31" s="7">
        <v>2018</v>
      </c>
      <c r="E31" s="11" t="s">
        <v>12</v>
      </c>
      <c r="F31" s="7"/>
      <c r="G31" s="7"/>
      <c r="H31" s="7"/>
      <c r="I31" s="8" t="s">
        <v>12</v>
      </c>
      <c r="J31" s="7"/>
      <c r="K31" s="7"/>
      <c r="L31" s="9" t="s">
        <v>91</v>
      </c>
      <c r="M31" s="13" t="s">
        <v>21</v>
      </c>
    </row>
    <row r="32" spans="1:13" ht="75" x14ac:dyDescent="0.25">
      <c r="A32" s="5">
        <f t="shared" si="0"/>
        <v>30</v>
      </c>
      <c r="B32" s="6" t="s">
        <v>92</v>
      </c>
      <c r="C32" s="9" t="s">
        <v>90</v>
      </c>
      <c r="D32" s="7">
        <v>2018</v>
      </c>
      <c r="E32" s="11" t="s">
        <v>12</v>
      </c>
      <c r="F32" s="11" t="s">
        <v>12</v>
      </c>
      <c r="G32" s="7"/>
      <c r="H32" s="8" t="s">
        <v>12</v>
      </c>
      <c r="I32" s="7"/>
      <c r="J32" s="7"/>
      <c r="K32" s="7"/>
      <c r="L32" s="9" t="s">
        <v>93</v>
      </c>
      <c r="M32" s="21" t="s">
        <v>94</v>
      </c>
    </row>
    <row r="33" spans="1:13" ht="45" x14ac:dyDescent="0.25">
      <c r="A33" s="5">
        <f t="shared" si="0"/>
        <v>31</v>
      </c>
      <c r="B33" s="6" t="s">
        <v>95</v>
      </c>
      <c r="C33" s="9" t="s">
        <v>90</v>
      </c>
      <c r="D33" s="7">
        <v>2017</v>
      </c>
      <c r="E33" s="11" t="s">
        <v>12</v>
      </c>
      <c r="F33" s="7"/>
      <c r="G33" s="7"/>
      <c r="H33" s="7"/>
      <c r="I33" s="8" t="s">
        <v>12</v>
      </c>
      <c r="J33" s="7"/>
      <c r="K33" s="7"/>
      <c r="L33" s="9" t="s">
        <v>96</v>
      </c>
      <c r="M33" s="21" t="s">
        <v>21</v>
      </c>
    </row>
    <row r="34" spans="1:13" ht="60" x14ac:dyDescent="0.25">
      <c r="A34" s="5">
        <f t="shared" si="0"/>
        <v>32</v>
      </c>
      <c r="B34" s="6" t="s">
        <v>97</v>
      </c>
      <c r="C34" s="9" t="s">
        <v>90</v>
      </c>
      <c r="D34" s="7">
        <v>2020</v>
      </c>
      <c r="E34" s="11" t="s">
        <v>12</v>
      </c>
      <c r="F34" s="11" t="s">
        <v>12</v>
      </c>
      <c r="G34" s="7"/>
      <c r="H34" s="8" t="s">
        <v>12</v>
      </c>
      <c r="I34" s="7"/>
      <c r="J34" s="7"/>
      <c r="K34" s="7"/>
      <c r="L34" s="9" t="s">
        <v>98</v>
      </c>
      <c r="M34" s="21" t="s">
        <v>99</v>
      </c>
    </row>
    <row r="35" spans="1:13" ht="60" x14ac:dyDescent="0.25">
      <c r="A35" s="5">
        <f t="shared" si="0"/>
        <v>33</v>
      </c>
      <c r="B35" s="6" t="s">
        <v>100</v>
      </c>
      <c r="C35" s="9" t="s">
        <v>90</v>
      </c>
      <c r="D35" s="7">
        <v>2017</v>
      </c>
      <c r="E35" s="7"/>
      <c r="F35" s="7"/>
      <c r="G35" s="11" t="s">
        <v>12</v>
      </c>
      <c r="H35" s="7"/>
      <c r="I35" s="7"/>
      <c r="J35" s="7"/>
      <c r="K35" s="8" t="s">
        <v>12</v>
      </c>
      <c r="L35" s="9" t="s">
        <v>101</v>
      </c>
      <c r="M35" s="21" t="s">
        <v>102</v>
      </c>
    </row>
    <row r="36" spans="1:13" ht="60" x14ac:dyDescent="0.25">
      <c r="A36" s="5">
        <f t="shared" si="0"/>
        <v>34</v>
      </c>
      <c r="B36" s="6" t="s">
        <v>103</v>
      </c>
      <c r="C36" s="9" t="s">
        <v>90</v>
      </c>
      <c r="D36" s="7">
        <v>2016</v>
      </c>
      <c r="E36" s="11" t="s">
        <v>12</v>
      </c>
      <c r="F36" s="7"/>
      <c r="G36" s="11" t="s">
        <v>12</v>
      </c>
      <c r="H36" s="7"/>
      <c r="I36" s="8" t="s">
        <v>12</v>
      </c>
      <c r="J36" s="7"/>
      <c r="K36" s="8" t="s">
        <v>12</v>
      </c>
      <c r="L36" s="9" t="s">
        <v>104</v>
      </c>
      <c r="M36" s="21" t="s">
        <v>21</v>
      </c>
    </row>
    <row r="37" spans="1:13" ht="75" x14ac:dyDescent="0.25">
      <c r="A37" s="5">
        <f t="shared" si="0"/>
        <v>35</v>
      </c>
      <c r="B37" s="6" t="s">
        <v>105</v>
      </c>
      <c r="C37" s="9" t="s">
        <v>106</v>
      </c>
      <c r="D37" s="7">
        <v>2018</v>
      </c>
      <c r="E37" s="11" t="s">
        <v>12</v>
      </c>
      <c r="F37" s="11" t="s">
        <v>12</v>
      </c>
      <c r="G37" s="11" t="s">
        <v>12</v>
      </c>
      <c r="H37" s="8" t="s">
        <v>12</v>
      </c>
      <c r="I37" s="8" t="s">
        <v>12</v>
      </c>
      <c r="J37" s="8" t="s">
        <v>12</v>
      </c>
      <c r="K37" s="8" t="s">
        <v>12</v>
      </c>
      <c r="L37" s="9" t="s">
        <v>107</v>
      </c>
      <c r="M37" s="21" t="s">
        <v>108</v>
      </c>
    </row>
    <row r="38" spans="1:13" ht="45" x14ac:dyDescent="0.25">
      <c r="A38" s="5">
        <f t="shared" si="0"/>
        <v>36</v>
      </c>
      <c r="B38" s="6" t="s">
        <v>109</v>
      </c>
      <c r="C38" s="9" t="s">
        <v>24</v>
      </c>
      <c r="D38" s="7">
        <v>2016</v>
      </c>
      <c r="E38" s="11" t="s">
        <v>12</v>
      </c>
      <c r="F38" s="11" t="s">
        <v>12</v>
      </c>
      <c r="G38" s="7"/>
      <c r="H38" s="8" t="s">
        <v>12</v>
      </c>
      <c r="I38" s="7"/>
      <c r="J38" s="7"/>
      <c r="K38" s="7"/>
      <c r="L38" s="9" t="s">
        <v>110</v>
      </c>
      <c r="M38" s="21" t="s">
        <v>111</v>
      </c>
    </row>
    <row r="39" spans="1:13" ht="60" x14ac:dyDescent="0.25">
      <c r="A39" s="5">
        <f t="shared" si="0"/>
        <v>37</v>
      </c>
      <c r="B39" s="6" t="s">
        <v>112</v>
      </c>
      <c r="C39" s="9" t="s">
        <v>24</v>
      </c>
      <c r="D39" s="7">
        <v>2018</v>
      </c>
      <c r="E39" s="11" t="s">
        <v>12</v>
      </c>
      <c r="F39" s="7"/>
      <c r="G39" s="7"/>
      <c r="H39" s="8" t="s">
        <v>12</v>
      </c>
      <c r="I39" s="7"/>
      <c r="J39" s="7"/>
      <c r="K39" s="7"/>
      <c r="L39" s="9" t="s">
        <v>113</v>
      </c>
      <c r="M39" s="21" t="s">
        <v>21</v>
      </c>
    </row>
    <row r="40" spans="1:13" ht="45" x14ac:dyDescent="0.25">
      <c r="A40" s="5">
        <f t="shared" si="0"/>
        <v>38</v>
      </c>
      <c r="B40" s="6" t="s">
        <v>114</v>
      </c>
      <c r="C40" s="9" t="s">
        <v>24</v>
      </c>
      <c r="D40" s="7">
        <v>2018</v>
      </c>
      <c r="E40" s="11" t="s">
        <v>12</v>
      </c>
      <c r="F40" s="7"/>
      <c r="G40" s="7"/>
      <c r="H40" s="7"/>
      <c r="I40" s="8" t="s">
        <v>12</v>
      </c>
      <c r="J40" s="7"/>
      <c r="K40" s="7"/>
      <c r="L40" s="9" t="s">
        <v>115</v>
      </c>
      <c r="M40" s="21" t="s">
        <v>21</v>
      </c>
    </row>
    <row r="41" spans="1:13" ht="60" x14ac:dyDescent="0.25">
      <c r="A41" s="5">
        <f t="shared" si="0"/>
        <v>39</v>
      </c>
      <c r="B41" s="6" t="s">
        <v>116</v>
      </c>
      <c r="C41" s="9" t="s">
        <v>28</v>
      </c>
      <c r="D41" s="7">
        <v>2018</v>
      </c>
      <c r="E41" s="7"/>
      <c r="F41" s="7"/>
      <c r="G41" s="11" t="s">
        <v>12</v>
      </c>
      <c r="H41" s="7"/>
      <c r="I41" s="7"/>
      <c r="J41" s="7"/>
      <c r="K41" s="8" t="s">
        <v>12</v>
      </c>
      <c r="L41" s="9" t="s">
        <v>117</v>
      </c>
      <c r="M41" s="21" t="s">
        <v>21</v>
      </c>
    </row>
    <row r="42" spans="1:13" ht="45" x14ac:dyDescent="0.25">
      <c r="A42" s="5">
        <f t="shared" si="0"/>
        <v>40</v>
      </c>
      <c r="B42" s="6" t="s">
        <v>118</v>
      </c>
      <c r="C42" s="9" t="s">
        <v>119</v>
      </c>
      <c r="D42" s="7">
        <v>2015</v>
      </c>
      <c r="E42" s="11" t="s">
        <v>12</v>
      </c>
      <c r="F42" s="7"/>
      <c r="G42" s="7"/>
      <c r="H42" s="7"/>
      <c r="I42" s="8" t="s">
        <v>12</v>
      </c>
      <c r="J42" s="7"/>
      <c r="K42" s="7"/>
      <c r="L42" s="9" t="s">
        <v>120</v>
      </c>
      <c r="M42" s="13" t="s">
        <v>21</v>
      </c>
    </row>
  </sheetData>
  <mergeCells count="3">
    <mergeCell ref="H1:M1"/>
    <mergeCell ref="E1:G1"/>
    <mergeCell ref="A1:D1"/>
  </mergeCells>
  <phoneticPr fontId="3" type="noConversion"/>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22497-1201-4BC1-B8FA-68EC1A4C0A8B}">
  <dimension ref="A1:V7"/>
  <sheetViews>
    <sheetView topLeftCell="F1" zoomScaleNormal="100" workbookViewId="0">
      <selection activeCell="T5" sqref="T5"/>
    </sheetView>
  </sheetViews>
  <sheetFormatPr baseColWidth="10" defaultRowHeight="15" x14ac:dyDescent="0.25"/>
  <cols>
    <col min="1" max="1" width="21.42578125" customWidth="1"/>
    <col min="2" max="2" width="21.85546875" customWidth="1"/>
    <col min="3" max="3" width="10.28515625" customWidth="1"/>
    <col min="4" max="4" width="22" customWidth="1"/>
    <col min="5" max="5" width="40.7109375" customWidth="1"/>
    <col min="6" max="6" width="10.140625" customWidth="1"/>
    <col min="7" max="7" width="21" bestFit="1" customWidth="1"/>
    <col min="8" max="8" width="23.7109375" customWidth="1"/>
    <col min="10" max="10" width="19" customWidth="1"/>
    <col min="11" max="11" width="32.28515625" customWidth="1"/>
    <col min="13" max="13" width="21.140625" customWidth="1"/>
    <col min="14" max="14" width="19.28515625" customWidth="1"/>
    <col min="16" max="16" width="20.140625" customWidth="1"/>
    <col min="17" max="17" width="20.7109375" customWidth="1"/>
    <col min="19" max="19" width="16.5703125" customWidth="1"/>
    <col min="20" max="20" width="29.7109375" customWidth="1"/>
    <col min="22" max="22" width="28.140625" customWidth="1"/>
  </cols>
  <sheetData>
    <row r="1" spans="1:22" ht="29.25" customHeight="1" x14ac:dyDescent="0.25">
      <c r="A1" s="157" t="s">
        <v>544</v>
      </c>
      <c r="B1" s="157"/>
      <c r="D1" s="183" t="s">
        <v>545</v>
      </c>
      <c r="E1" s="183"/>
      <c r="G1" s="182" t="s">
        <v>546</v>
      </c>
      <c r="H1" s="182"/>
      <c r="J1" s="182" t="s">
        <v>549</v>
      </c>
      <c r="K1" s="182"/>
      <c r="M1" s="184" t="s">
        <v>560</v>
      </c>
      <c r="N1" s="184"/>
      <c r="P1" s="180" t="s">
        <v>564</v>
      </c>
      <c r="Q1" s="181"/>
      <c r="S1" s="182" t="s">
        <v>569</v>
      </c>
      <c r="T1" s="182"/>
      <c r="V1" s="9" t="s">
        <v>573</v>
      </c>
    </row>
    <row r="2" spans="1:22" x14ac:dyDescent="0.25">
      <c r="A2" t="s">
        <v>534</v>
      </c>
      <c r="B2" t="s">
        <v>10</v>
      </c>
      <c r="D2" t="s">
        <v>534</v>
      </c>
      <c r="E2" s="54" t="s">
        <v>10</v>
      </c>
      <c r="G2" t="s">
        <v>534</v>
      </c>
      <c r="H2" t="s">
        <v>10</v>
      </c>
      <c r="J2" t="s">
        <v>534</v>
      </c>
      <c r="K2" t="s">
        <v>10</v>
      </c>
      <c r="M2" t="s">
        <v>534</v>
      </c>
      <c r="N2" t="s">
        <v>10</v>
      </c>
      <c r="P2" t="s">
        <v>534</v>
      </c>
      <c r="Q2" t="s">
        <v>10</v>
      </c>
      <c r="S2" t="s">
        <v>534</v>
      </c>
      <c r="T2" t="s">
        <v>10</v>
      </c>
      <c r="V2" s="1" t="s">
        <v>10</v>
      </c>
    </row>
    <row r="3" spans="1:22" ht="225" x14ac:dyDescent="0.25">
      <c r="D3" s="70"/>
      <c r="E3" s="69"/>
      <c r="G3" s="1" t="s">
        <v>547</v>
      </c>
      <c r="H3" s="72" t="s">
        <v>548</v>
      </c>
      <c r="J3" s="70" t="s">
        <v>550</v>
      </c>
      <c r="K3" s="72" t="s">
        <v>555</v>
      </c>
      <c r="M3" s="70" t="s">
        <v>561</v>
      </c>
      <c r="N3" s="72" t="s">
        <v>562</v>
      </c>
      <c r="P3" s="70" t="s">
        <v>567</v>
      </c>
      <c r="Q3" s="72" t="s">
        <v>565</v>
      </c>
      <c r="S3" s="70" t="s">
        <v>570</v>
      </c>
      <c r="T3" s="72" t="s">
        <v>571</v>
      </c>
      <c r="V3" s="71"/>
    </row>
    <row r="4" spans="1:22" ht="225" x14ac:dyDescent="0.25">
      <c r="J4" s="70" t="s">
        <v>551</v>
      </c>
      <c r="K4" s="72" t="s">
        <v>559</v>
      </c>
      <c r="M4" s="70" t="s">
        <v>563</v>
      </c>
      <c r="N4" s="72" t="s">
        <v>602</v>
      </c>
      <c r="P4" s="70" t="s">
        <v>568</v>
      </c>
      <c r="Q4" s="72" t="s">
        <v>566</v>
      </c>
      <c r="S4" s="70" t="s">
        <v>572</v>
      </c>
      <c r="T4" s="72" t="s">
        <v>736</v>
      </c>
    </row>
    <row r="5" spans="1:22" ht="150" x14ac:dyDescent="0.25">
      <c r="J5" s="70" t="s">
        <v>552</v>
      </c>
      <c r="K5" s="72" t="s">
        <v>556</v>
      </c>
    </row>
    <row r="6" spans="1:22" ht="255" x14ac:dyDescent="0.25">
      <c r="J6" s="70" t="s">
        <v>553</v>
      </c>
      <c r="K6" s="72" t="s">
        <v>557</v>
      </c>
    </row>
    <row r="7" spans="1:22" ht="90" x14ac:dyDescent="0.25">
      <c r="J7" s="70" t="s">
        <v>554</v>
      </c>
      <c r="K7" s="72" t="s">
        <v>558</v>
      </c>
    </row>
  </sheetData>
  <mergeCells count="7">
    <mergeCell ref="S1:T1"/>
    <mergeCell ref="A1:B1"/>
    <mergeCell ref="D1:E1"/>
    <mergeCell ref="G1:H1"/>
    <mergeCell ref="J1:K1"/>
    <mergeCell ref="M1:N1"/>
    <mergeCell ref="P1:Q1"/>
  </mergeCells>
  <pageMargins left="0.7" right="0.7" top="0.75" bottom="0.75" header="0.3" footer="0.3"/>
  <pageSetup orientation="portrait" horizontalDpi="1200" verticalDpi="1200" r:id="rId1"/>
  <tableParts count="8">
    <tablePart r:id="rId2"/>
    <tablePart r:id="rId3"/>
    <tablePart r:id="rId4"/>
    <tablePart r:id="rId5"/>
    <tablePart r:id="rId6"/>
    <tablePart r:id="rId7"/>
    <tablePart r:id="rId8"/>
    <tablePart r:id="rId9"/>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6F03F-ABE4-4D9F-B080-01BE2C35235D}">
  <dimension ref="A1:V5"/>
  <sheetViews>
    <sheetView workbookViewId="0">
      <selection activeCell="E4" sqref="E4"/>
    </sheetView>
  </sheetViews>
  <sheetFormatPr baseColWidth="10" defaultRowHeight="15" x14ac:dyDescent="0.25"/>
  <cols>
    <col min="1" max="1" width="21.42578125" customWidth="1"/>
    <col min="2" max="2" width="21.85546875" customWidth="1"/>
    <col min="3" max="3" width="10.28515625" customWidth="1"/>
    <col min="4" max="4" width="22" customWidth="1"/>
    <col min="5" max="5" width="40.7109375" customWidth="1"/>
    <col min="6" max="6" width="10.140625" customWidth="1"/>
    <col min="7" max="7" width="21" bestFit="1" customWidth="1"/>
    <col min="8" max="8" width="23.7109375" customWidth="1"/>
    <col min="10" max="10" width="19" customWidth="1"/>
    <col min="11" max="11" width="24.140625" customWidth="1"/>
    <col min="13" max="13" width="21.140625" customWidth="1"/>
    <col min="14" max="14" width="19.28515625" customWidth="1"/>
    <col min="16" max="16" width="20.140625" customWidth="1"/>
    <col min="17" max="17" width="20.7109375" customWidth="1"/>
    <col min="19" max="19" width="20.42578125" customWidth="1"/>
    <col min="20" max="20" width="19" customWidth="1"/>
    <col min="22" max="22" width="28.140625" customWidth="1"/>
  </cols>
  <sheetData>
    <row r="1" spans="1:22" ht="15" customHeight="1" x14ac:dyDescent="0.25">
      <c r="A1" s="157" t="s">
        <v>574</v>
      </c>
      <c r="B1" s="157"/>
      <c r="D1" s="187" t="s">
        <v>575</v>
      </c>
      <c r="E1" s="188"/>
      <c r="G1" s="185" t="s">
        <v>530</v>
      </c>
      <c r="H1" s="186"/>
      <c r="J1" s="185" t="s">
        <v>576</v>
      </c>
      <c r="K1" s="186"/>
      <c r="M1" s="180" t="s">
        <v>577</v>
      </c>
      <c r="N1" s="181"/>
      <c r="P1" s="73"/>
      <c r="Q1" s="74"/>
      <c r="S1" s="185"/>
      <c r="T1" s="186"/>
      <c r="V1" s="9"/>
    </row>
    <row r="2" spans="1:22" x14ac:dyDescent="0.25">
      <c r="A2" t="s">
        <v>534</v>
      </c>
      <c r="B2" t="s">
        <v>10</v>
      </c>
      <c r="D2" t="s">
        <v>534</v>
      </c>
      <c r="E2" s="54" t="s">
        <v>10</v>
      </c>
      <c r="G2" t="s">
        <v>534</v>
      </c>
      <c r="H2" t="s">
        <v>10</v>
      </c>
      <c r="J2" t="s">
        <v>534</v>
      </c>
      <c r="K2" t="s">
        <v>10</v>
      </c>
      <c r="M2" t="s">
        <v>534</v>
      </c>
      <c r="N2" t="s">
        <v>10</v>
      </c>
    </row>
    <row r="3" spans="1:22" ht="90" x14ac:dyDescent="0.25">
      <c r="D3" s="70" t="s">
        <v>578</v>
      </c>
      <c r="E3" s="72" t="s">
        <v>790</v>
      </c>
      <c r="G3" s="1" t="s">
        <v>579</v>
      </c>
      <c r="H3" s="72" t="s">
        <v>580</v>
      </c>
      <c r="J3" s="70"/>
      <c r="K3" s="71"/>
      <c r="M3" s="70" t="s">
        <v>607</v>
      </c>
      <c r="N3" s="72" t="s">
        <v>608</v>
      </c>
    </row>
    <row r="4" spans="1:22" ht="135" x14ac:dyDescent="0.25">
      <c r="G4" s="1" t="s">
        <v>581</v>
      </c>
      <c r="H4" s="69" t="s">
        <v>582</v>
      </c>
      <c r="M4" s="70" t="s">
        <v>583</v>
      </c>
      <c r="N4" s="72" t="s">
        <v>584</v>
      </c>
    </row>
    <row r="5" spans="1:22" ht="45" x14ac:dyDescent="0.25">
      <c r="M5" s="70" t="s">
        <v>585</v>
      </c>
      <c r="N5" s="72" t="s">
        <v>586</v>
      </c>
    </row>
  </sheetData>
  <mergeCells count="6">
    <mergeCell ref="S1:T1"/>
    <mergeCell ref="A1:B1"/>
    <mergeCell ref="D1:E1"/>
    <mergeCell ref="G1:H1"/>
    <mergeCell ref="J1:K1"/>
    <mergeCell ref="M1:N1"/>
  </mergeCells>
  <pageMargins left="0.7" right="0.7" top="0.75" bottom="0.75" header="0.3" footer="0.3"/>
  <pageSetup orientation="portrait" horizontalDpi="1200" verticalDpi="1200" r:id="rId1"/>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014E-35B3-4EB0-BD64-D5E934A918EC}">
  <dimension ref="A1:V6"/>
  <sheetViews>
    <sheetView topLeftCell="G3" zoomScaleNormal="100" workbookViewId="0">
      <selection activeCell="N4" sqref="N4"/>
    </sheetView>
  </sheetViews>
  <sheetFormatPr baseColWidth="10" defaultRowHeight="15" x14ac:dyDescent="0.25"/>
  <cols>
    <col min="1" max="1" width="21.42578125" customWidth="1"/>
    <col min="2" max="2" width="21.85546875" customWidth="1"/>
    <col min="3" max="3" width="10.28515625" customWidth="1"/>
    <col min="4" max="4" width="22" customWidth="1"/>
    <col min="5" max="5" width="40.7109375" customWidth="1"/>
    <col min="6" max="6" width="10.140625" customWidth="1"/>
    <col min="7" max="7" width="21" bestFit="1" customWidth="1"/>
    <col min="8" max="8" width="23.7109375" customWidth="1"/>
    <col min="10" max="10" width="19" customWidth="1"/>
    <col min="11" max="11" width="24.140625" customWidth="1"/>
    <col min="13" max="13" width="21.140625" customWidth="1"/>
    <col min="14" max="14" width="41.5703125" customWidth="1"/>
    <col min="16" max="16" width="20.140625" customWidth="1"/>
    <col min="17" max="17" width="20.7109375" customWidth="1"/>
    <col min="19" max="19" width="20.42578125" customWidth="1"/>
    <col min="20" max="20" width="19" customWidth="1"/>
    <col min="22" max="22" width="28.140625" customWidth="1"/>
  </cols>
  <sheetData>
    <row r="1" spans="1:22" ht="15" customHeight="1" x14ac:dyDescent="0.25">
      <c r="A1" s="157" t="s">
        <v>587</v>
      </c>
      <c r="B1" s="157"/>
      <c r="D1" s="183" t="s">
        <v>588</v>
      </c>
      <c r="E1" s="183"/>
      <c r="G1" s="182" t="s">
        <v>591</v>
      </c>
      <c r="H1" s="182"/>
      <c r="J1" s="182" t="s">
        <v>598</v>
      </c>
      <c r="K1" s="182"/>
      <c r="M1" s="184" t="s">
        <v>600</v>
      </c>
      <c r="N1" s="184"/>
      <c r="P1" s="180"/>
      <c r="Q1" s="181"/>
      <c r="S1" s="182"/>
      <c r="T1" s="182"/>
      <c r="V1" s="9"/>
    </row>
    <row r="2" spans="1:22" x14ac:dyDescent="0.25">
      <c r="A2" t="s">
        <v>534</v>
      </c>
      <c r="B2" t="s">
        <v>10</v>
      </c>
      <c r="D2" t="s">
        <v>534</v>
      </c>
      <c r="E2" s="54" t="s">
        <v>10</v>
      </c>
      <c r="G2" t="s">
        <v>534</v>
      </c>
      <c r="H2" t="s">
        <v>10</v>
      </c>
      <c r="J2" t="s">
        <v>534</v>
      </c>
      <c r="K2" t="s">
        <v>10</v>
      </c>
      <c r="M2" t="s">
        <v>534</v>
      </c>
      <c r="N2" t="s">
        <v>10</v>
      </c>
    </row>
    <row r="3" spans="1:22" ht="396" x14ac:dyDescent="0.25">
      <c r="D3" s="70" t="s">
        <v>589</v>
      </c>
      <c r="E3" s="72" t="s">
        <v>580</v>
      </c>
      <c r="G3" s="70" t="s">
        <v>595</v>
      </c>
      <c r="H3" s="72" t="s">
        <v>596</v>
      </c>
      <c r="J3" s="70" t="s">
        <v>530</v>
      </c>
      <c r="K3" s="72" t="s">
        <v>606</v>
      </c>
      <c r="M3" s="70" t="s">
        <v>601</v>
      </c>
      <c r="N3" s="75" t="s">
        <v>791</v>
      </c>
    </row>
    <row r="4" spans="1:22" ht="135" x14ac:dyDescent="0.25">
      <c r="D4" s="70" t="s">
        <v>590</v>
      </c>
      <c r="E4" s="72" t="s">
        <v>609</v>
      </c>
      <c r="G4" s="70" t="s">
        <v>592</v>
      </c>
      <c r="H4" s="72" t="s">
        <v>593</v>
      </c>
      <c r="J4" s="70" t="s">
        <v>599</v>
      </c>
      <c r="K4" s="72" t="s">
        <v>611</v>
      </c>
    </row>
    <row r="5" spans="1:22" ht="120" x14ac:dyDescent="0.25">
      <c r="G5" s="70" t="s">
        <v>594</v>
      </c>
      <c r="H5" s="72" t="s">
        <v>604</v>
      </c>
    </row>
    <row r="6" spans="1:22" ht="135" x14ac:dyDescent="0.25">
      <c r="G6" s="70" t="s">
        <v>597</v>
      </c>
      <c r="H6" s="72" t="s">
        <v>605</v>
      </c>
    </row>
  </sheetData>
  <mergeCells count="7">
    <mergeCell ref="S1:T1"/>
    <mergeCell ref="A1:B1"/>
    <mergeCell ref="D1:E1"/>
    <mergeCell ref="G1:H1"/>
    <mergeCell ref="J1:K1"/>
    <mergeCell ref="M1:N1"/>
    <mergeCell ref="P1:Q1"/>
  </mergeCells>
  <pageMargins left="0.7" right="0.7" top="0.75" bottom="0.75" header="0.3" footer="0.3"/>
  <pageSetup orientation="portrait" horizontalDpi="1200" verticalDpi="1200" r:id="rId1"/>
  <tableParts count="5">
    <tablePart r:id="rId2"/>
    <tablePart r:id="rId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3085-43C6-446E-9422-CA0799BD2341}">
  <dimension ref="A1:W19"/>
  <sheetViews>
    <sheetView topLeftCell="B1" workbookViewId="0">
      <selection activeCell="I9" sqref="I9"/>
    </sheetView>
  </sheetViews>
  <sheetFormatPr baseColWidth="10" defaultRowHeight="15" x14ac:dyDescent="0.25"/>
  <cols>
    <col min="1" max="1" width="38" bestFit="1" customWidth="1"/>
    <col min="2" max="2" width="8" bestFit="1" customWidth="1"/>
    <col min="3" max="3" width="24.42578125" customWidth="1"/>
    <col min="4" max="4" width="14.7109375" customWidth="1"/>
    <col min="5" max="5" width="28.140625" customWidth="1"/>
    <col min="6" max="6" width="8" bestFit="1" customWidth="1"/>
    <col min="7" max="7" width="22.7109375" bestFit="1" customWidth="1"/>
    <col min="9" max="9" width="33.7109375" customWidth="1"/>
    <col min="10" max="10" width="8" bestFit="1" customWidth="1"/>
    <col min="11" max="11" width="21.85546875" customWidth="1"/>
    <col min="12" max="12" width="8" bestFit="1" customWidth="1"/>
    <col min="13" max="13" width="29.85546875" bestFit="1" customWidth="1"/>
    <col min="14" max="14" width="8" bestFit="1" customWidth="1"/>
    <col min="15" max="15" width="20.7109375" bestFit="1" customWidth="1"/>
    <col min="16" max="16" width="8" bestFit="1" customWidth="1"/>
    <col min="17" max="17" width="28.85546875" customWidth="1"/>
    <col min="18" max="18" width="16.140625" bestFit="1" customWidth="1"/>
    <col min="19" max="19" width="15.28515625" bestFit="1" customWidth="1"/>
    <col min="21" max="21" width="28.85546875" customWidth="1"/>
    <col min="22" max="22" width="8" bestFit="1" customWidth="1"/>
    <col min="23" max="23" width="15.28515625" bestFit="1" customWidth="1"/>
  </cols>
  <sheetData>
    <row r="1" spans="1:23" x14ac:dyDescent="0.25">
      <c r="A1" s="57" t="s">
        <v>240</v>
      </c>
      <c r="B1" s="57" t="s">
        <v>163</v>
      </c>
      <c r="C1" s="57" t="s">
        <v>339</v>
      </c>
      <c r="E1" s="57" t="s">
        <v>343</v>
      </c>
      <c r="F1" s="57" t="s">
        <v>163</v>
      </c>
      <c r="G1" s="23" t="s">
        <v>339</v>
      </c>
      <c r="I1" s="23" t="s">
        <v>494</v>
      </c>
      <c r="J1" s="23" t="s">
        <v>163</v>
      </c>
      <c r="K1" s="23" t="s">
        <v>339</v>
      </c>
      <c r="M1" s="23" t="s">
        <v>351</v>
      </c>
      <c r="N1" s="23" t="s">
        <v>163</v>
      </c>
      <c r="O1" s="23" t="s">
        <v>339</v>
      </c>
      <c r="Q1" s="23" t="s">
        <v>363</v>
      </c>
      <c r="R1" s="23" t="s">
        <v>163</v>
      </c>
      <c r="S1" s="23" t="s">
        <v>339</v>
      </c>
      <c r="U1" s="23" t="s">
        <v>509</v>
      </c>
      <c r="V1" s="23" t="s">
        <v>163</v>
      </c>
      <c r="W1" s="23" t="s">
        <v>339</v>
      </c>
    </row>
    <row r="2" spans="1:23" ht="45" x14ac:dyDescent="0.25">
      <c r="A2" s="5" t="s">
        <v>325</v>
      </c>
      <c r="B2" s="56">
        <v>1</v>
      </c>
      <c r="C2" s="5" t="s">
        <v>13</v>
      </c>
      <c r="E2" s="6" t="s">
        <v>344</v>
      </c>
      <c r="F2" s="56" t="s">
        <v>350</v>
      </c>
      <c r="G2" s="5" t="s">
        <v>340</v>
      </c>
      <c r="I2" s="6" t="s">
        <v>346</v>
      </c>
      <c r="J2" s="56" t="s">
        <v>349</v>
      </c>
      <c r="K2" s="6" t="s">
        <v>380</v>
      </c>
      <c r="M2" s="6" t="s">
        <v>352</v>
      </c>
      <c r="N2" s="56">
        <v>19</v>
      </c>
      <c r="O2" s="5" t="s">
        <v>125</v>
      </c>
      <c r="Q2" s="6" t="s">
        <v>520</v>
      </c>
      <c r="R2" s="56" t="s">
        <v>521</v>
      </c>
      <c r="S2" s="5" t="s">
        <v>13</v>
      </c>
      <c r="U2" s="6" t="s">
        <v>217</v>
      </c>
      <c r="V2" s="5">
        <v>33</v>
      </c>
      <c r="W2" s="5" t="s">
        <v>125</v>
      </c>
    </row>
    <row r="3" spans="1:23" ht="30" x14ac:dyDescent="0.25">
      <c r="A3" s="5" t="s">
        <v>391</v>
      </c>
      <c r="B3" s="56">
        <v>2</v>
      </c>
      <c r="C3" s="5" t="s">
        <v>123</v>
      </c>
      <c r="E3" s="6" t="s">
        <v>275</v>
      </c>
      <c r="F3" s="56">
        <v>15</v>
      </c>
      <c r="G3" s="5" t="s">
        <v>13</v>
      </c>
      <c r="I3" s="6" t="s">
        <v>159</v>
      </c>
      <c r="J3" s="56" t="s">
        <v>799</v>
      </c>
      <c r="K3" s="6" t="s">
        <v>125</v>
      </c>
      <c r="M3" s="6" t="s">
        <v>353</v>
      </c>
      <c r="N3" s="56">
        <v>19</v>
      </c>
      <c r="O3" s="5" t="s">
        <v>124</v>
      </c>
      <c r="Q3" s="6" t="s">
        <v>364</v>
      </c>
      <c r="R3" s="56">
        <v>18</v>
      </c>
      <c r="S3" s="5" t="s">
        <v>125</v>
      </c>
      <c r="U3" s="6" t="s">
        <v>232</v>
      </c>
      <c r="V3" s="5">
        <v>37</v>
      </c>
      <c r="W3" s="5" t="s">
        <v>13</v>
      </c>
    </row>
    <row r="4" spans="1:23" ht="45" x14ac:dyDescent="0.25">
      <c r="A4" s="5" t="s">
        <v>326</v>
      </c>
      <c r="B4" s="56">
        <v>6</v>
      </c>
      <c r="C4" s="6" t="s">
        <v>380</v>
      </c>
      <c r="E4" s="6" t="s">
        <v>345</v>
      </c>
      <c r="F4" s="56">
        <v>33</v>
      </c>
      <c r="G4" s="5" t="s">
        <v>125</v>
      </c>
      <c r="I4" s="6" t="s">
        <v>347</v>
      </c>
      <c r="J4" s="56">
        <v>21</v>
      </c>
      <c r="K4" s="6" t="s">
        <v>380</v>
      </c>
      <c r="M4" s="6" t="s">
        <v>354</v>
      </c>
      <c r="N4" s="56">
        <v>19</v>
      </c>
      <c r="O4" s="5" t="s">
        <v>124</v>
      </c>
      <c r="Q4" s="6" t="s">
        <v>376</v>
      </c>
      <c r="R4" s="56">
        <v>18</v>
      </c>
      <c r="S4" s="5" t="s">
        <v>125</v>
      </c>
    </row>
    <row r="5" spans="1:23" x14ac:dyDescent="0.25">
      <c r="A5" s="5" t="s">
        <v>323</v>
      </c>
      <c r="B5" s="56">
        <v>15</v>
      </c>
      <c r="C5" s="5" t="s">
        <v>341</v>
      </c>
      <c r="I5" s="6" t="s">
        <v>640</v>
      </c>
      <c r="J5" s="56">
        <v>24</v>
      </c>
      <c r="K5" s="6" t="s">
        <v>123</v>
      </c>
      <c r="M5" s="6" t="s">
        <v>355</v>
      </c>
      <c r="N5" s="56">
        <v>19</v>
      </c>
      <c r="O5" s="5" t="s">
        <v>362</v>
      </c>
      <c r="Q5" s="6" t="s">
        <v>365</v>
      </c>
      <c r="R5" s="56">
        <v>24</v>
      </c>
      <c r="S5" s="5" t="s">
        <v>13</v>
      </c>
    </row>
    <row r="6" spans="1:23" x14ac:dyDescent="0.25">
      <c r="A6" s="5" t="s">
        <v>324</v>
      </c>
      <c r="B6" s="56">
        <v>16</v>
      </c>
      <c r="C6" s="5" t="s">
        <v>13</v>
      </c>
      <c r="I6" s="6" t="s">
        <v>173</v>
      </c>
      <c r="J6" s="56" t="s">
        <v>800</v>
      </c>
      <c r="K6" s="6" t="s">
        <v>13</v>
      </c>
      <c r="M6" s="6" t="s">
        <v>356</v>
      </c>
      <c r="N6" s="56">
        <v>17</v>
      </c>
      <c r="O6" s="5" t="s">
        <v>125</v>
      </c>
      <c r="Q6" s="6" t="s">
        <v>366</v>
      </c>
      <c r="R6" s="56">
        <v>24</v>
      </c>
      <c r="S6" s="5" t="s">
        <v>123</v>
      </c>
    </row>
    <row r="7" spans="1:23" ht="30" x14ac:dyDescent="0.25">
      <c r="A7" s="5" t="s">
        <v>327</v>
      </c>
      <c r="B7" s="56">
        <v>19</v>
      </c>
      <c r="C7" s="5" t="s">
        <v>381</v>
      </c>
      <c r="I7" s="14" t="s">
        <v>215</v>
      </c>
      <c r="J7" s="123">
        <v>31</v>
      </c>
      <c r="K7" s="14" t="s">
        <v>123</v>
      </c>
      <c r="M7" s="6" t="s">
        <v>357</v>
      </c>
      <c r="N7" s="56">
        <v>17</v>
      </c>
      <c r="O7" s="5" t="s">
        <v>125</v>
      </c>
      <c r="Q7" s="6" t="s">
        <v>367</v>
      </c>
      <c r="R7" s="56">
        <v>24</v>
      </c>
      <c r="S7" s="5" t="s">
        <v>123</v>
      </c>
    </row>
    <row r="8" spans="1:23" x14ac:dyDescent="0.25">
      <c r="A8" s="5" t="s">
        <v>328</v>
      </c>
      <c r="B8" s="56">
        <v>21</v>
      </c>
      <c r="C8" s="5" t="s">
        <v>124</v>
      </c>
      <c r="I8" s="126" t="s">
        <v>484</v>
      </c>
      <c r="J8" s="125">
        <v>24</v>
      </c>
      <c r="K8" s="124" t="s">
        <v>125</v>
      </c>
      <c r="M8" s="6" t="s">
        <v>358</v>
      </c>
      <c r="N8" s="56">
        <v>17</v>
      </c>
      <c r="O8" s="5" t="s">
        <v>125</v>
      </c>
      <c r="Q8" s="6" t="s">
        <v>368</v>
      </c>
      <c r="R8" s="56">
        <v>24</v>
      </c>
      <c r="S8" s="5" t="s">
        <v>123</v>
      </c>
    </row>
    <row r="9" spans="1:23" ht="30" x14ac:dyDescent="0.25">
      <c r="A9" s="5" t="s">
        <v>400</v>
      </c>
      <c r="B9" s="56">
        <v>22</v>
      </c>
      <c r="C9" s="5" t="s">
        <v>125</v>
      </c>
      <c r="I9" s="126" t="s">
        <v>56</v>
      </c>
      <c r="J9" s="125">
        <v>14</v>
      </c>
      <c r="K9" s="124" t="s">
        <v>123</v>
      </c>
      <c r="M9" s="6" t="s">
        <v>359</v>
      </c>
      <c r="N9" s="56">
        <v>28</v>
      </c>
      <c r="O9" s="5" t="s">
        <v>125</v>
      </c>
      <c r="Q9" s="6" t="s">
        <v>369</v>
      </c>
      <c r="R9" s="56">
        <v>24</v>
      </c>
      <c r="S9" s="5" t="s">
        <v>123</v>
      </c>
    </row>
    <row r="10" spans="1:23" x14ac:dyDescent="0.25">
      <c r="A10" s="5" t="s">
        <v>329</v>
      </c>
      <c r="B10" s="56">
        <v>30</v>
      </c>
      <c r="C10" s="5" t="s">
        <v>13</v>
      </c>
      <c r="M10" s="6" t="s">
        <v>360</v>
      </c>
      <c r="N10" s="56" t="s">
        <v>361</v>
      </c>
      <c r="O10" s="5" t="s">
        <v>13</v>
      </c>
      <c r="Q10" s="6" t="s">
        <v>370</v>
      </c>
      <c r="R10" s="56">
        <v>24</v>
      </c>
      <c r="S10" s="5" t="s">
        <v>13</v>
      </c>
    </row>
    <row r="11" spans="1:23" ht="30" x14ac:dyDescent="0.25">
      <c r="A11" s="5" t="s">
        <v>330</v>
      </c>
      <c r="B11" s="56">
        <v>32</v>
      </c>
      <c r="C11" s="5" t="s">
        <v>13</v>
      </c>
      <c r="M11" s="6" t="s">
        <v>213</v>
      </c>
      <c r="N11" s="56">
        <v>30</v>
      </c>
      <c r="O11" s="5" t="s">
        <v>13</v>
      </c>
      <c r="Q11" s="6" t="s">
        <v>371</v>
      </c>
      <c r="R11" s="56">
        <v>40</v>
      </c>
      <c r="S11" s="5" t="s">
        <v>123</v>
      </c>
    </row>
    <row r="12" spans="1:23" ht="30" x14ac:dyDescent="0.25">
      <c r="A12" s="5" t="s">
        <v>331</v>
      </c>
      <c r="B12" s="56" t="s">
        <v>332</v>
      </c>
      <c r="C12" s="5" t="s">
        <v>13</v>
      </c>
      <c r="M12" s="6" t="s">
        <v>219</v>
      </c>
      <c r="N12" s="56">
        <v>33</v>
      </c>
      <c r="O12" s="5" t="s">
        <v>125</v>
      </c>
      <c r="Q12" s="6" t="s">
        <v>372</v>
      </c>
      <c r="R12" s="56">
        <v>40</v>
      </c>
      <c r="S12" s="5" t="s">
        <v>123</v>
      </c>
    </row>
    <row r="13" spans="1:23" x14ac:dyDescent="0.25">
      <c r="A13" s="5" t="s">
        <v>382</v>
      </c>
      <c r="B13" s="56">
        <v>38</v>
      </c>
      <c r="C13" s="5" t="s">
        <v>123</v>
      </c>
      <c r="Q13" s="6" t="s">
        <v>373</v>
      </c>
      <c r="R13" s="56">
        <v>40</v>
      </c>
      <c r="S13" s="5" t="s">
        <v>123</v>
      </c>
    </row>
    <row r="14" spans="1:23" x14ac:dyDescent="0.25">
      <c r="A14" s="5" t="s">
        <v>319</v>
      </c>
      <c r="B14" s="56">
        <v>39</v>
      </c>
      <c r="C14" s="5" t="s">
        <v>125</v>
      </c>
      <c r="D14" t="s">
        <v>207</v>
      </c>
      <c r="Q14" s="6" t="s">
        <v>374</v>
      </c>
      <c r="R14" s="56">
        <v>40</v>
      </c>
      <c r="S14" s="5" t="s">
        <v>123</v>
      </c>
    </row>
    <row r="15" spans="1:23" ht="30" x14ac:dyDescent="0.25">
      <c r="A15" s="5" t="s">
        <v>320</v>
      </c>
      <c r="B15" s="56">
        <v>39</v>
      </c>
      <c r="C15" s="5" t="s">
        <v>125</v>
      </c>
      <c r="D15" t="s">
        <v>207</v>
      </c>
      <c r="M15" s="60" t="s">
        <v>377</v>
      </c>
      <c r="N15" s="57" t="s">
        <v>163</v>
      </c>
      <c r="O15" s="57" t="s">
        <v>339</v>
      </c>
      <c r="Q15" s="6" t="s">
        <v>375</v>
      </c>
      <c r="R15" s="56">
        <v>40</v>
      </c>
      <c r="S15" s="5" t="s">
        <v>123</v>
      </c>
    </row>
    <row r="16" spans="1:23" x14ac:dyDescent="0.25">
      <c r="M16" s="5" t="s">
        <v>378</v>
      </c>
      <c r="N16" s="56">
        <v>35</v>
      </c>
      <c r="O16" s="5" t="s">
        <v>123</v>
      </c>
      <c r="Q16" s="6" t="s">
        <v>183</v>
      </c>
      <c r="R16" s="56">
        <v>20</v>
      </c>
      <c r="S16" s="5" t="s">
        <v>123</v>
      </c>
    </row>
    <row r="17" spans="13:15" x14ac:dyDescent="0.25">
      <c r="M17" s="5" t="s">
        <v>379</v>
      </c>
      <c r="N17" s="56">
        <v>35</v>
      </c>
      <c r="O17" s="5" t="s">
        <v>123</v>
      </c>
    </row>
    <row r="18" spans="13:15" x14ac:dyDescent="0.25">
      <c r="M18" s="5" t="s">
        <v>515</v>
      </c>
      <c r="N18" s="56">
        <v>35</v>
      </c>
      <c r="O18" s="5" t="s">
        <v>123</v>
      </c>
    </row>
    <row r="19" spans="13:15" x14ac:dyDescent="0.25">
      <c r="M19" s="5" t="s">
        <v>516</v>
      </c>
      <c r="N19" s="56">
        <v>35</v>
      </c>
      <c r="O19" s="5" t="s">
        <v>123</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61EE0-0D5A-404E-9721-B65BC4282EB1}">
  <dimension ref="A1:D34"/>
  <sheetViews>
    <sheetView topLeftCell="A4" workbookViewId="0">
      <selection activeCell="A23" sqref="A23"/>
    </sheetView>
  </sheetViews>
  <sheetFormatPr baseColWidth="10" defaultRowHeight="15" x14ac:dyDescent="0.25"/>
  <cols>
    <col min="1" max="1" width="53.28515625" bestFit="1" customWidth="1"/>
    <col min="2" max="2" width="20.140625" bestFit="1" customWidth="1"/>
    <col min="3" max="3" width="23.7109375" bestFit="1" customWidth="1"/>
    <col min="4" max="4" width="30" customWidth="1"/>
  </cols>
  <sheetData>
    <row r="1" spans="1:4" x14ac:dyDescent="0.25">
      <c r="A1" s="57" t="s">
        <v>251</v>
      </c>
      <c r="B1" s="57" t="s">
        <v>252</v>
      </c>
      <c r="C1" s="57" t="s">
        <v>339</v>
      </c>
    </row>
    <row r="2" spans="1:4" x14ac:dyDescent="0.25">
      <c r="A2" s="5" t="s">
        <v>265</v>
      </c>
      <c r="B2" s="55" t="s">
        <v>405</v>
      </c>
      <c r="C2" s="58" t="s">
        <v>123</v>
      </c>
    </row>
    <row r="3" spans="1:4" x14ac:dyDescent="0.25">
      <c r="A3" s="5" t="s">
        <v>86</v>
      </c>
      <c r="B3" s="55" t="s">
        <v>256</v>
      </c>
      <c r="C3" s="58" t="s">
        <v>340</v>
      </c>
    </row>
    <row r="4" spans="1:4" x14ac:dyDescent="0.25">
      <c r="A4" s="5" t="s">
        <v>263</v>
      </c>
      <c r="B4" s="55" t="s">
        <v>255</v>
      </c>
      <c r="C4" s="58" t="s">
        <v>341</v>
      </c>
    </row>
    <row r="5" spans="1:4" x14ac:dyDescent="0.25">
      <c r="A5" s="5" t="s">
        <v>266</v>
      </c>
      <c r="B5" s="55" t="s">
        <v>409</v>
      </c>
      <c r="C5" s="59" t="s">
        <v>13</v>
      </c>
    </row>
    <row r="6" spans="1:4" x14ac:dyDescent="0.25">
      <c r="A6" s="5" t="s">
        <v>260</v>
      </c>
      <c r="B6" s="55" t="s">
        <v>253</v>
      </c>
      <c r="C6" s="58" t="s">
        <v>13</v>
      </c>
    </row>
    <row r="7" spans="1:4" x14ac:dyDescent="0.25">
      <c r="A7" s="5" t="s">
        <v>262</v>
      </c>
      <c r="B7" s="55" t="s">
        <v>254</v>
      </c>
      <c r="C7" s="58" t="s">
        <v>13</v>
      </c>
    </row>
    <row r="8" spans="1:4" x14ac:dyDescent="0.25">
      <c r="A8" s="5" t="s">
        <v>268</v>
      </c>
      <c r="B8" s="55" t="s">
        <v>257</v>
      </c>
      <c r="C8" s="58" t="s">
        <v>123</v>
      </c>
    </row>
    <row r="9" spans="1:4" x14ac:dyDescent="0.25">
      <c r="A9" s="5" t="s">
        <v>285</v>
      </c>
      <c r="B9" s="55" t="s">
        <v>258</v>
      </c>
      <c r="C9" s="58" t="s">
        <v>125</v>
      </c>
    </row>
    <row r="10" spans="1:4" ht="60" x14ac:dyDescent="0.25">
      <c r="A10" s="5" t="s">
        <v>287</v>
      </c>
      <c r="B10" s="55" t="s">
        <v>259</v>
      </c>
      <c r="C10" s="58" t="s">
        <v>13</v>
      </c>
      <c r="D10" s="54" t="s">
        <v>277</v>
      </c>
    </row>
    <row r="11" spans="1:4" x14ac:dyDescent="0.25">
      <c r="A11" s="5" t="s">
        <v>261</v>
      </c>
      <c r="B11" s="55">
        <v>1</v>
      </c>
      <c r="C11" s="59" t="s">
        <v>13</v>
      </c>
    </row>
    <row r="12" spans="1:4" x14ac:dyDescent="0.25">
      <c r="A12" s="5" t="s">
        <v>264</v>
      </c>
      <c r="B12" s="55" t="s">
        <v>517</v>
      </c>
      <c r="C12" s="59" t="s">
        <v>341</v>
      </c>
    </row>
    <row r="13" spans="1:4" x14ac:dyDescent="0.25">
      <c r="A13" s="5" t="s">
        <v>25</v>
      </c>
      <c r="B13" s="55">
        <v>3</v>
      </c>
      <c r="C13" s="59" t="s">
        <v>13</v>
      </c>
    </row>
    <row r="14" spans="1:4" x14ac:dyDescent="0.25">
      <c r="A14" s="5" t="s">
        <v>267</v>
      </c>
      <c r="B14" s="55">
        <v>4</v>
      </c>
      <c r="C14" s="59" t="s">
        <v>13</v>
      </c>
    </row>
    <row r="15" spans="1:4" x14ac:dyDescent="0.25">
      <c r="A15" s="5" t="s">
        <v>269</v>
      </c>
      <c r="B15" s="55">
        <v>4</v>
      </c>
      <c r="C15" s="59" t="s">
        <v>13</v>
      </c>
    </row>
    <row r="16" spans="1:4" x14ac:dyDescent="0.25">
      <c r="A16" s="5" t="s">
        <v>270</v>
      </c>
      <c r="B16" s="55">
        <v>4</v>
      </c>
      <c r="C16" s="59" t="s">
        <v>125</v>
      </c>
    </row>
    <row r="17" spans="1:3" x14ac:dyDescent="0.25">
      <c r="A17" s="5" t="s">
        <v>142</v>
      </c>
      <c r="B17" s="55">
        <v>4</v>
      </c>
      <c r="C17" s="59" t="s">
        <v>13</v>
      </c>
    </row>
    <row r="18" spans="1:3" x14ac:dyDescent="0.25">
      <c r="A18" s="5" t="s">
        <v>271</v>
      </c>
      <c r="B18" s="55">
        <v>7</v>
      </c>
      <c r="C18" s="59" t="s">
        <v>362</v>
      </c>
    </row>
    <row r="19" spans="1:3" x14ac:dyDescent="0.25">
      <c r="A19" s="5" t="s">
        <v>272</v>
      </c>
      <c r="B19" s="55">
        <v>8</v>
      </c>
      <c r="C19" s="59" t="s">
        <v>13</v>
      </c>
    </row>
    <row r="20" spans="1:3" x14ac:dyDescent="0.25">
      <c r="A20" s="5" t="s">
        <v>273</v>
      </c>
      <c r="B20" s="55">
        <v>11</v>
      </c>
      <c r="C20" s="59" t="s">
        <v>125</v>
      </c>
    </row>
    <row r="21" spans="1:3" x14ac:dyDescent="0.25">
      <c r="A21" s="5" t="s">
        <v>274</v>
      </c>
      <c r="B21" s="55">
        <v>12</v>
      </c>
      <c r="C21" s="59" t="s">
        <v>125</v>
      </c>
    </row>
    <row r="22" spans="1:3" x14ac:dyDescent="0.25">
      <c r="A22" s="5" t="s">
        <v>803</v>
      </c>
      <c r="B22" s="55">
        <v>14</v>
      </c>
      <c r="C22" s="59" t="s">
        <v>123</v>
      </c>
    </row>
    <row r="23" spans="1:3" x14ac:dyDescent="0.25">
      <c r="A23" s="5" t="s">
        <v>171</v>
      </c>
      <c r="B23" s="55">
        <v>14</v>
      </c>
      <c r="C23" s="59" t="s">
        <v>123</v>
      </c>
    </row>
    <row r="24" spans="1:3" x14ac:dyDescent="0.25">
      <c r="A24" s="5" t="s">
        <v>275</v>
      </c>
      <c r="B24" s="55">
        <v>15</v>
      </c>
      <c r="C24" s="59" t="s">
        <v>123</v>
      </c>
    </row>
    <row r="25" spans="1:3" x14ac:dyDescent="0.25">
      <c r="A25" s="5" t="s">
        <v>276</v>
      </c>
      <c r="B25" s="55">
        <v>22</v>
      </c>
      <c r="C25" s="59" t="s">
        <v>125</v>
      </c>
    </row>
    <row r="26" spans="1:3" x14ac:dyDescent="0.25">
      <c r="A26" s="5" t="s">
        <v>278</v>
      </c>
      <c r="B26" s="55">
        <v>26</v>
      </c>
      <c r="C26" s="59" t="s">
        <v>125</v>
      </c>
    </row>
    <row r="27" spans="1:3" x14ac:dyDescent="0.25">
      <c r="A27" s="5" t="s">
        <v>279</v>
      </c>
      <c r="B27" s="55">
        <v>26</v>
      </c>
      <c r="C27" s="59" t="s">
        <v>125</v>
      </c>
    </row>
    <row r="28" spans="1:3" x14ac:dyDescent="0.25">
      <c r="A28" s="5" t="s">
        <v>280</v>
      </c>
      <c r="B28" s="55">
        <v>26</v>
      </c>
      <c r="C28" s="59" t="s">
        <v>125</v>
      </c>
    </row>
    <row r="29" spans="1:3" x14ac:dyDescent="0.25">
      <c r="A29" s="5" t="s">
        <v>281</v>
      </c>
      <c r="B29" s="55">
        <v>26</v>
      </c>
      <c r="C29" s="59" t="s">
        <v>342</v>
      </c>
    </row>
    <row r="30" spans="1:3" x14ac:dyDescent="0.25">
      <c r="A30" s="5" t="s">
        <v>282</v>
      </c>
      <c r="B30" s="55" t="s">
        <v>518</v>
      </c>
      <c r="C30" s="59" t="s">
        <v>13</v>
      </c>
    </row>
    <row r="31" spans="1:3" x14ac:dyDescent="0.25">
      <c r="A31" s="5" t="s">
        <v>283</v>
      </c>
      <c r="B31" s="55">
        <v>30</v>
      </c>
      <c r="C31" s="59" t="s">
        <v>13</v>
      </c>
    </row>
    <row r="32" spans="1:3" x14ac:dyDescent="0.25">
      <c r="A32" s="5" t="s">
        <v>102</v>
      </c>
      <c r="B32" s="55">
        <v>33</v>
      </c>
      <c r="C32" s="59" t="s">
        <v>125</v>
      </c>
    </row>
    <row r="33" spans="1:3" x14ac:dyDescent="0.25">
      <c r="A33" s="5" t="s">
        <v>284</v>
      </c>
      <c r="B33" s="55">
        <v>35</v>
      </c>
      <c r="C33" s="59" t="s">
        <v>13</v>
      </c>
    </row>
    <row r="34" spans="1:3" x14ac:dyDescent="0.25">
      <c r="A34" s="5" t="s">
        <v>286</v>
      </c>
      <c r="B34" s="55">
        <v>36</v>
      </c>
      <c r="C34" s="59" t="s">
        <v>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855BC-D47E-4243-A9BA-336E9BDDE927}">
  <dimension ref="A1:G33"/>
  <sheetViews>
    <sheetView workbookViewId="0">
      <selection activeCell="A15" sqref="A15:B27"/>
    </sheetView>
  </sheetViews>
  <sheetFormatPr baseColWidth="10" defaultRowHeight="15" x14ac:dyDescent="0.25"/>
  <cols>
    <col min="1" max="1" width="38.5703125" bestFit="1" customWidth="1"/>
    <col min="2" max="2" width="14" bestFit="1" customWidth="1"/>
    <col min="6" max="6" width="41.42578125" bestFit="1" customWidth="1"/>
    <col min="7" max="7" width="14" bestFit="1" customWidth="1"/>
  </cols>
  <sheetData>
    <row r="1" spans="1:7" x14ac:dyDescent="0.25">
      <c r="A1" s="57" t="s">
        <v>249</v>
      </c>
      <c r="B1" s="57" t="s">
        <v>163</v>
      </c>
      <c r="F1" s="57" t="s">
        <v>181</v>
      </c>
      <c r="G1" s="57" t="s">
        <v>163</v>
      </c>
    </row>
    <row r="2" spans="1:7" x14ac:dyDescent="0.25">
      <c r="A2" s="5" t="s">
        <v>147</v>
      </c>
      <c r="B2" s="56" t="s">
        <v>336</v>
      </c>
      <c r="F2" s="5" t="s">
        <v>288</v>
      </c>
      <c r="G2" s="56" t="s">
        <v>333</v>
      </c>
    </row>
    <row r="3" spans="1:7" x14ac:dyDescent="0.25">
      <c r="A3" s="5" t="s">
        <v>278</v>
      </c>
      <c r="B3" s="56" t="s">
        <v>337</v>
      </c>
      <c r="F3" s="5" t="s">
        <v>289</v>
      </c>
      <c r="G3" s="56" t="s">
        <v>522</v>
      </c>
    </row>
    <row r="4" spans="1:7" x14ac:dyDescent="0.25">
      <c r="A4" s="5" t="s">
        <v>149</v>
      </c>
      <c r="B4" s="56" t="s">
        <v>523</v>
      </c>
      <c r="F4" s="5" t="s">
        <v>305</v>
      </c>
      <c r="G4" s="56" t="s">
        <v>308</v>
      </c>
    </row>
    <row r="5" spans="1:7" x14ac:dyDescent="0.25">
      <c r="A5" s="5" t="s">
        <v>390</v>
      </c>
      <c r="B5" s="56" t="s">
        <v>385</v>
      </c>
      <c r="F5" s="5" t="s">
        <v>299</v>
      </c>
      <c r="G5" s="56" t="s">
        <v>308</v>
      </c>
    </row>
    <row r="6" spans="1:7" x14ac:dyDescent="0.25">
      <c r="A6" s="5" t="s">
        <v>334</v>
      </c>
      <c r="B6" s="56" t="s">
        <v>386</v>
      </c>
      <c r="F6" s="5" t="s">
        <v>291</v>
      </c>
      <c r="G6" s="56" t="s">
        <v>298</v>
      </c>
    </row>
    <row r="7" spans="1:7" x14ac:dyDescent="0.25">
      <c r="A7" s="5" t="s">
        <v>153</v>
      </c>
      <c r="B7" s="56" t="s">
        <v>384</v>
      </c>
      <c r="F7" s="5" t="s">
        <v>294</v>
      </c>
      <c r="G7" s="56" t="s">
        <v>312</v>
      </c>
    </row>
    <row r="8" spans="1:7" x14ac:dyDescent="0.25">
      <c r="A8" s="5" t="s">
        <v>164</v>
      </c>
      <c r="B8" s="56" t="s">
        <v>387</v>
      </c>
      <c r="F8" s="5" t="s">
        <v>304</v>
      </c>
      <c r="G8" s="56" t="s">
        <v>307</v>
      </c>
    </row>
    <row r="9" spans="1:7" x14ac:dyDescent="0.25">
      <c r="A9" s="5" t="s">
        <v>335</v>
      </c>
      <c r="B9" s="56" t="s">
        <v>388</v>
      </c>
      <c r="F9" s="5" t="s">
        <v>290</v>
      </c>
      <c r="G9" s="56">
        <v>9</v>
      </c>
    </row>
    <row r="10" spans="1:7" x14ac:dyDescent="0.25">
      <c r="A10" s="5" t="s">
        <v>338</v>
      </c>
      <c r="B10" s="56" t="s">
        <v>389</v>
      </c>
      <c r="C10" t="s">
        <v>383</v>
      </c>
      <c r="F10" s="5" t="s">
        <v>292</v>
      </c>
      <c r="G10" s="56">
        <v>10</v>
      </c>
    </row>
    <row r="11" spans="1:7" x14ac:dyDescent="0.25">
      <c r="A11" s="5" t="s">
        <v>276</v>
      </c>
      <c r="B11" s="56">
        <v>22</v>
      </c>
      <c r="F11" s="5" t="s">
        <v>293</v>
      </c>
      <c r="G11" s="56">
        <v>11</v>
      </c>
    </row>
    <row r="12" spans="1:7" x14ac:dyDescent="0.25">
      <c r="F12" s="5" t="s">
        <v>295</v>
      </c>
      <c r="G12" s="56">
        <v>17</v>
      </c>
    </row>
    <row r="13" spans="1:7" x14ac:dyDescent="0.25">
      <c r="F13" s="5" t="s">
        <v>296</v>
      </c>
      <c r="G13" s="56">
        <v>17</v>
      </c>
    </row>
    <row r="14" spans="1:7" x14ac:dyDescent="0.25">
      <c r="F14" s="5" t="s">
        <v>297</v>
      </c>
      <c r="G14" s="56">
        <v>17</v>
      </c>
    </row>
    <row r="15" spans="1:7" x14ac:dyDescent="0.25">
      <c r="F15" s="5" t="s">
        <v>300</v>
      </c>
      <c r="G15" s="56">
        <v>17</v>
      </c>
    </row>
    <row r="16" spans="1:7" x14ac:dyDescent="0.25">
      <c r="F16" s="5" t="s">
        <v>301</v>
      </c>
      <c r="G16" s="56">
        <v>17</v>
      </c>
    </row>
    <row r="17" spans="6:7" x14ac:dyDescent="0.25">
      <c r="F17" s="5" t="s">
        <v>302</v>
      </c>
      <c r="G17" s="56">
        <v>17</v>
      </c>
    </row>
    <row r="18" spans="6:7" x14ac:dyDescent="0.25">
      <c r="F18" s="5" t="s">
        <v>303</v>
      </c>
      <c r="G18" s="56">
        <v>17</v>
      </c>
    </row>
    <row r="19" spans="6:7" x14ac:dyDescent="0.25">
      <c r="F19" s="5" t="s">
        <v>306</v>
      </c>
      <c r="G19" s="56">
        <v>21</v>
      </c>
    </row>
    <row r="20" spans="6:7" x14ac:dyDescent="0.25">
      <c r="F20" s="5" t="s">
        <v>309</v>
      </c>
      <c r="G20" s="56">
        <v>33</v>
      </c>
    </row>
    <row r="21" spans="6:7" x14ac:dyDescent="0.25">
      <c r="F21" s="5" t="s">
        <v>310</v>
      </c>
      <c r="G21" s="56">
        <v>33</v>
      </c>
    </row>
    <row r="22" spans="6:7" x14ac:dyDescent="0.25">
      <c r="F22" s="5" t="s">
        <v>311</v>
      </c>
      <c r="G22" s="56">
        <v>35</v>
      </c>
    </row>
    <row r="23" spans="6:7" x14ac:dyDescent="0.25">
      <c r="F23" s="5" t="s">
        <v>313</v>
      </c>
      <c r="G23" s="56">
        <v>35</v>
      </c>
    </row>
    <row r="24" spans="6:7" x14ac:dyDescent="0.25">
      <c r="F24" s="5" t="s">
        <v>314</v>
      </c>
      <c r="G24" s="56">
        <v>35</v>
      </c>
    </row>
    <row r="25" spans="6:7" x14ac:dyDescent="0.25">
      <c r="F25" s="5" t="s">
        <v>315</v>
      </c>
      <c r="G25" s="56">
        <v>35</v>
      </c>
    </row>
    <row r="26" spans="6:7" x14ac:dyDescent="0.25">
      <c r="F26" s="5" t="s">
        <v>316</v>
      </c>
      <c r="G26" s="56">
        <v>36</v>
      </c>
    </row>
    <row r="27" spans="6:7" x14ac:dyDescent="0.25">
      <c r="F27" s="5" t="s">
        <v>317</v>
      </c>
      <c r="G27" s="56">
        <v>39</v>
      </c>
    </row>
    <row r="28" spans="6:7" x14ac:dyDescent="0.25">
      <c r="F28" s="5" t="s">
        <v>318</v>
      </c>
      <c r="G28" s="56">
        <v>39</v>
      </c>
    </row>
    <row r="29" spans="6:7" x14ac:dyDescent="0.25">
      <c r="F29" s="5" t="s">
        <v>319</v>
      </c>
      <c r="G29" s="56">
        <v>39</v>
      </c>
    </row>
    <row r="30" spans="6:7" x14ac:dyDescent="0.25">
      <c r="F30" s="5" t="s">
        <v>320</v>
      </c>
      <c r="G30" s="56">
        <v>39</v>
      </c>
    </row>
    <row r="31" spans="6:7" x14ac:dyDescent="0.25">
      <c r="F31" s="5" t="s">
        <v>321</v>
      </c>
      <c r="G31" s="56">
        <v>39</v>
      </c>
    </row>
    <row r="32" spans="6:7" x14ac:dyDescent="0.25">
      <c r="F32" s="5" t="s">
        <v>322</v>
      </c>
      <c r="G32" s="56">
        <v>39</v>
      </c>
    </row>
    <row r="33" spans="6:7" x14ac:dyDescent="0.25">
      <c r="F33" s="67" t="s">
        <v>519</v>
      </c>
      <c r="G33" s="68">
        <v>19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0E22E-3A23-42D3-B413-21D203CDF51E}">
  <dimension ref="A2:M22"/>
  <sheetViews>
    <sheetView tabSelected="1" zoomScale="145" zoomScaleNormal="145" workbookViewId="0">
      <selection activeCell="A6" sqref="A6"/>
    </sheetView>
  </sheetViews>
  <sheetFormatPr baseColWidth="10" defaultRowHeight="15" x14ac:dyDescent="0.25"/>
  <cols>
    <col min="1" max="1" width="24.42578125" bestFit="1" customWidth="1"/>
    <col min="2" max="2" width="13.85546875" customWidth="1"/>
    <col min="4" max="4" width="13" bestFit="1" customWidth="1"/>
    <col min="7" max="7" width="13" bestFit="1" customWidth="1"/>
    <col min="8" max="8" width="12.42578125" bestFit="1" customWidth="1"/>
    <col min="11" max="11" width="7.140625" customWidth="1"/>
    <col min="12" max="12" width="29" customWidth="1"/>
    <col min="13" max="13" width="24.42578125" customWidth="1"/>
    <col min="15" max="15" width="9.42578125" customWidth="1"/>
    <col min="16" max="16" width="16.42578125" customWidth="1"/>
    <col min="17" max="17" width="8.28515625" customWidth="1"/>
    <col min="18" max="18" width="21.7109375" bestFit="1" customWidth="1"/>
  </cols>
  <sheetData>
    <row r="2" spans="1:13" x14ac:dyDescent="0.25">
      <c r="A2" s="136" t="s">
        <v>797</v>
      </c>
      <c r="B2" s="137"/>
      <c r="D2" s="135" t="s">
        <v>121</v>
      </c>
      <c r="E2" s="135"/>
      <c r="F2" s="120" t="s">
        <v>801</v>
      </c>
      <c r="G2" s="120" t="s">
        <v>127</v>
      </c>
      <c r="I2" s="136" t="s">
        <v>122</v>
      </c>
      <c r="J2" s="137"/>
      <c r="L2" s="138" t="s">
        <v>798</v>
      </c>
      <c r="M2" s="139"/>
    </row>
    <row r="3" spans="1:13" x14ac:dyDescent="0.25">
      <c r="A3" s="119" t="s">
        <v>3</v>
      </c>
      <c r="B3" s="119">
        <f>COUNTIF(TablaSintesis[PI1], "X")</f>
        <v>35</v>
      </c>
      <c r="D3" s="22" t="s">
        <v>24</v>
      </c>
      <c r="E3" s="22">
        <f>COUNTIF(TablaSintesis[Fuente], D3)</f>
        <v>6</v>
      </c>
      <c r="F3" s="120">
        <f>E3-G3</f>
        <v>3</v>
      </c>
      <c r="G3" s="22">
        <v>3</v>
      </c>
      <c r="I3" s="22">
        <v>2015</v>
      </c>
      <c r="J3" s="22">
        <f>COUNTIF(TablaSintesis[Año], I3)</f>
        <v>1</v>
      </c>
      <c r="L3" s="22" t="s">
        <v>13</v>
      </c>
      <c r="M3" s="22">
        <f>COUNTIF(TablaSintesis[Fase Requerimientos], "X")</f>
        <v>17</v>
      </c>
    </row>
    <row r="4" spans="1:13" x14ac:dyDescent="0.25">
      <c r="A4" s="22" t="s">
        <v>4</v>
      </c>
      <c r="B4" s="22">
        <f>COUNTIF(TablaSintesis[PI2], "X")</f>
        <v>15</v>
      </c>
      <c r="D4" s="22" t="s">
        <v>28</v>
      </c>
      <c r="E4" s="22">
        <f>COUNTIF(TablaSintesis[Fuente], D4)</f>
        <v>11</v>
      </c>
      <c r="F4" s="120">
        <f t="shared" ref="F4:F9" si="0">E4-G4</f>
        <v>10</v>
      </c>
      <c r="G4" s="22">
        <v>1</v>
      </c>
      <c r="I4" s="22">
        <v>2016</v>
      </c>
      <c r="J4" s="22">
        <f>COUNTIF(TablaSintesis[Año], I4)</f>
        <v>8</v>
      </c>
      <c r="L4" s="22" t="s">
        <v>123</v>
      </c>
      <c r="M4" s="22">
        <f>COUNTIF(TablaSintesis[Fase Diseño], "X")</f>
        <v>21</v>
      </c>
    </row>
    <row r="5" spans="1:13" x14ac:dyDescent="0.25">
      <c r="A5" s="22" t="s">
        <v>5</v>
      </c>
      <c r="B5" s="22">
        <f>COUNTIF(TablaSintesis[PI3], "X")</f>
        <v>18</v>
      </c>
      <c r="D5" s="22" t="s">
        <v>55</v>
      </c>
      <c r="E5" s="22">
        <f>COUNTIF(TablaSintesis[Fuente], D5)</f>
        <v>15</v>
      </c>
      <c r="F5" s="120">
        <f t="shared" si="0"/>
        <v>15</v>
      </c>
      <c r="G5" s="22">
        <v>0</v>
      </c>
      <c r="I5" s="22">
        <v>2017</v>
      </c>
      <c r="J5" s="22">
        <f>COUNTIF(TablaSintesis[Año], I5)</f>
        <v>4</v>
      </c>
      <c r="L5" s="22" t="s">
        <v>124</v>
      </c>
      <c r="M5" s="22">
        <f>COUNTIF(TablaSintesis[Fase Construcción], "X")</f>
        <v>7</v>
      </c>
    </row>
    <row r="6" spans="1:13" x14ac:dyDescent="0.25">
      <c r="D6" s="22" t="s">
        <v>106</v>
      </c>
      <c r="E6" s="22">
        <f>COUNTIF(TablaSintesis[Fuente], D6)</f>
        <v>1</v>
      </c>
      <c r="F6" s="120">
        <f t="shared" si="0"/>
        <v>1</v>
      </c>
      <c r="G6" s="22">
        <v>0</v>
      </c>
      <c r="I6" s="22">
        <v>2018</v>
      </c>
      <c r="J6" s="22">
        <f>COUNTIF(TablaSintesis[Año], I6)</f>
        <v>11</v>
      </c>
      <c r="L6" s="22" t="s">
        <v>125</v>
      </c>
      <c r="M6" s="22">
        <f>COUNTIF(TablaSintesis[Fase Pruebas], "X")</f>
        <v>17</v>
      </c>
    </row>
    <row r="7" spans="1:13" x14ac:dyDescent="0.25">
      <c r="D7" s="22" t="s">
        <v>119</v>
      </c>
      <c r="E7" s="22">
        <f>COUNTIF(TablaSintesis[Fuente], D7)</f>
        <v>1</v>
      </c>
      <c r="F7" s="120">
        <f t="shared" si="0"/>
        <v>0</v>
      </c>
      <c r="G7" s="22">
        <v>1</v>
      </c>
      <c r="I7" s="22">
        <v>2019</v>
      </c>
      <c r="J7" s="22">
        <f>COUNTIF(TablaSintesis[Año], I7)</f>
        <v>10</v>
      </c>
    </row>
    <row r="8" spans="1:13" x14ac:dyDescent="0.25">
      <c r="D8" s="22" t="s">
        <v>90</v>
      </c>
      <c r="E8" s="22">
        <f>COUNTIF(TablaSintesis[Fuente], D8)</f>
        <v>6</v>
      </c>
      <c r="F8" s="120">
        <f t="shared" si="0"/>
        <v>6</v>
      </c>
      <c r="G8" s="22">
        <v>0</v>
      </c>
      <c r="I8" s="22">
        <v>2020</v>
      </c>
      <c r="J8" s="22">
        <f>COUNTIF(TablaSintesis[Año], I8)</f>
        <v>6</v>
      </c>
    </row>
    <row r="9" spans="1:13" x14ac:dyDescent="0.25">
      <c r="D9" s="23" t="s">
        <v>126</v>
      </c>
      <c r="E9" s="24">
        <f>E3+E4+E5+E6+E7+E8</f>
        <v>40</v>
      </c>
      <c r="F9" s="120">
        <f t="shared" si="0"/>
        <v>35</v>
      </c>
      <c r="G9" s="22">
        <f>G3+G4+G5+G6+G7+G8</f>
        <v>5</v>
      </c>
      <c r="I9" s="22">
        <v>2021</v>
      </c>
      <c r="J9" s="22">
        <f>COUNTIF(TablaSintesis[Año], I9)</f>
        <v>0</v>
      </c>
    </row>
    <row r="13" spans="1:13" x14ac:dyDescent="0.25">
      <c r="A13" s="135" t="s">
        <v>128</v>
      </c>
      <c r="B13" s="135"/>
      <c r="C13" s="135"/>
      <c r="D13" s="135"/>
      <c r="E13" s="135"/>
      <c r="F13" s="135"/>
      <c r="G13" s="135"/>
      <c r="H13" s="135"/>
    </row>
    <row r="14" spans="1:13" x14ac:dyDescent="0.25">
      <c r="A14" s="5"/>
      <c r="B14" s="5" t="s">
        <v>24</v>
      </c>
      <c r="C14" s="5" t="s">
        <v>28</v>
      </c>
      <c r="D14" s="5" t="s">
        <v>55</v>
      </c>
      <c r="E14" s="5" t="s">
        <v>106</v>
      </c>
      <c r="F14" s="5"/>
      <c r="G14" s="5" t="s">
        <v>119</v>
      </c>
      <c r="H14" s="5" t="s">
        <v>90</v>
      </c>
    </row>
    <row r="15" spans="1:13" x14ac:dyDescent="0.25">
      <c r="A15" s="5" t="s">
        <v>126</v>
      </c>
      <c r="B15" s="5">
        <v>32</v>
      </c>
      <c r="C15" s="5">
        <v>180</v>
      </c>
      <c r="D15" s="5">
        <v>5135</v>
      </c>
      <c r="E15" s="5">
        <v>1337</v>
      </c>
      <c r="F15" s="5"/>
      <c r="G15" s="5">
        <v>77</v>
      </c>
      <c r="H15" s="5">
        <v>6105</v>
      </c>
    </row>
    <row r="16" spans="1:13" x14ac:dyDescent="0.25">
      <c r="A16" s="5" t="s">
        <v>131</v>
      </c>
      <c r="B16" s="5">
        <v>17</v>
      </c>
      <c r="C16" s="5">
        <v>83</v>
      </c>
      <c r="D16" s="5">
        <v>253</v>
      </c>
      <c r="E16" s="5">
        <v>580</v>
      </c>
      <c r="F16" s="5"/>
      <c r="G16" s="5">
        <v>40</v>
      </c>
      <c r="H16" s="5">
        <v>1855</v>
      </c>
    </row>
    <row r="17" spans="1:8" x14ac:dyDescent="0.25">
      <c r="A17" s="5" t="s">
        <v>129</v>
      </c>
      <c r="B17" s="5">
        <v>17</v>
      </c>
      <c r="C17" s="5">
        <v>81</v>
      </c>
      <c r="D17" s="5">
        <v>98</v>
      </c>
      <c r="E17" s="5">
        <v>142</v>
      </c>
      <c r="F17" s="5"/>
      <c r="G17" s="5">
        <v>0</v>
      </c>
      <c r="H17" s="5">
        <v>1491</v>
      </c>
    </row>
    <row r="18" spans="1:8" x14ac:dyDescent="0.25">
      <c r="A18" s="5" t="s">
        <v>132</v>
      </c>
      <c r="B18" s="5">
        <v>7</v>
      </c>
      <c r="C18" s="5">
        <v>21</v>
      </c>
      <c r="D18" s="5">
        <v>52</v>
      </c>
      <c r="E18" s="5">
        <v>4</v>
      </c>
      <c r="F18" s="5"/>
      <c r="G18" s="5">
        <v>0</v>
      </c>
      <c r="H18" s="5">
        <v>29</v>
      </c>
    </row>
    <row r="19" spans="1:8" x14ac:dyDescent="0.25">
      <c r="A19" s="5" t="s">
        <v>130</v>
      </c>
      <c r="B19" s="5">
        <v>7</v>
      </c>
      <c r="C19" s="5">
        <v>21</v>
      </c>
      <c r="D19" s="5">
        <v>39</v>
      </c>
      <c r="E19" s="5">
        <v>4</v>
      </c>
      <c r="F19" s="5"/>
      <c r="G19" s="5">
        <v>0</v>
      </c>
      <c r="H19" s="5">
        <v>21</v>
      </c>
    </row>
    <row r="20" spans="1:8" x14ac:dyDescent="0.25">
      <c r="A20" s="5" t="s">
        <v>133</v>
      </c>
      <c r="B20" s="5">
        <v>4</v>
      </c>
      <c r="C20" s="5">
        <v>11</v>
      </c>
      <c r="D20" s="5">
        <v>19</v>
      </c>
      <c r="E20" s="5">
        <v>4</v>
      </c>
      <c r="F20" s="5"/>
      <c r="G20" s="5">
        <v>0</v>
      </c>
      <c r="H20" s="5">
        <v>10</v>
      </c>
    </row>
    <row r="21" spans="1:8" x14ac:dyDescent="0.25">
      <c r="A21" s="5" t="s">
        <v>134</v>
      </c>
      <c r="B21" s="5">
        <v>3</v>
      </c>
      <c r="C21" s="5">
        <v>10</v>
      </c>
      <c r="D21" s="5">
        <v>15</v>
      </c>
      <c r="E21" s="5">
        <v>1</v>
      </c>
      <c r="F21" s="5"/>
      <c r="G21" s="5">
        <v>0</v>
      </c>
      <c r="H21" s="5">
        <v>6</v>
      </c>
    </row>
    <row r="22" spans="1:8" x14ac:dyDescent="0.25">
      <c r="A22" s="5" t="s">
        <v>135</v>
      </c>
      <c r="B22" s="5">
        <v>6</v>
      </c>
      <c r="C22" s="5">
        <v>11</v>
      </c>
      <c r="D22" s="5">
        <v>15</v>
      </c>
      <c r="E22" s="5">
        <v>1</v>
      </c>
      <c r="F22" s="5"/>
      <c r="G22" s="5">
        <v>1</v>
      </c>
      <c r="H22" s="5">
        <v>6</v>
      </c>
    </row>
  </sheetData>
  <mergeCells count="5">
    <mergeCell ref="A13:H13"/>
    <mergeCell ref="A2:B2"/>
    <mergeCell ref="D2:E2"/>
    <mergeCell ref="I2:J2"/>
    <mergeCell ref="L2:M2"/>
  </mergeCells>
  <phoneticPr fontId="3"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05F9E-C827-4803-A3BC-1FBDFD89B3DC}">
  <dimension ref="A1:D42"/>
  <sheetViews>
    <sheetView workbookViewId="0">
      <selection sqref="A1:D1"/>
    </sheetView>
  </sheetViews>
  <sheetFormatPr baseColWidth="10" defaultRowHeight="15" x14ac:dyDescent="0.25"/>
  <cols>
    <col min="1" max="1" width="3" bestFit="1" customWidth="1"/>
    <col min="2" max="2" width="140.42578125" bestFit="1" customWidth="1"/>
    <col min="3" max="3" width="5" bestFit="1" customWidth="1"/>
    <col min="4" max="4" width="21.7109375" bestFit="1" customWidth="1"/>
  </cols>
  <sheetData>
    <row r="1" spans="1:4" x14ac:dyDescent="0.25">
      <c r="A1" s="135" t="s">
        <v>796</v>
      </c>
      <c r="B1" s="135"/>
      <c r="C1" s="135"/>
      <c r="D1" s="135"/>
    </row>
    <row r="2" spans="1:4" x14ac:dyDescent="0.25">
      <c r="A2" s="5" t="s">
        <v>0</v>
      </c>
      <c r="B2" s="5" t="s">
        <v>1</v>
      </c>
      <c r="C2" s="5" t="s">
        <v>2</v>
      </c>
      <c r="D2" s="5" t="s">
        <v>792</v>
      </c>
    </row>
    <row r="3" spans="1:4" x14ac:dyDescent="0.25">
      <c r="A3" s="5">
        <v>1</v>
      </c>
      <c r="B3" s="6" t="s">
        <v>11</v>
      </c>
      <c r="C3" s="5">
        <v>2018</v>
      </c>
      <c r="D3" s="5" t="s">
        <v>793</v>
      </c>
    </row>
    <row r="4" spans="1:4" x14ac:dyDescent="0.25">
      <c r="A4" s="5">
        <v>2</v>
      </c>
      <c r="B4" s="5" t="s">
        <v>16</v>
      </c>
      <c r="C4" s="5">
        <v>2020</v>
      </c>
      <c r="D4" s="5" t="s">
        <v>793</v>
      </c>
    </row>
    <row r="5" spans="1:4" x14ac:dyDescent="0.25">
      <c r="A5" s="5">
        <v>3</v>
      </c>
      <c r="B5" s="5" t="s">
        <v>22</v>
      </c>
      <c r="C5" s="5">
        <v>2020</v>
      </c>
      <c r="D5" s="5" t="s">
        <v>793</v>
      </c>
    </row>
    <row r="6" spans="1:4" x14ac:dyDescent="0.25">
      <c r="A6" s="5">
        <v>4</v>
      </c>
      <c r="B6" s="5" t="s">
        <v>27</v>
      </c>
      <c r="C6" s="5">
        <v>2018</v>
      </c>
      <c r="D6" s="5" t="s">
        <v>793</v>
      </c>
    </row>
    <row r="7" spans="1:4" x14ac:dyDescent="0.25">
      <c r="A7" s="5">
        <v>5</v>
      </c>
      <c r="B7" s="5" t="s">
        <v>31</v>
      </c>
      <c r="C7" s="5">
        <v>2019</v>
      </c>
      <c r="D7" s="5" t="s">
        <v>794</v>
      </c>
    </row>
    <row r="8" spans="1:4" x14ac:dyDescent="0.25">
      <c r="A8" s="5">
        <v>6</v>
      </c>
      <c r="B8" s="5" t="s">
        <v>33</v>
      </c>
      <c r="C8" s="5">
        <v>2017</v>
      </c>
      <c r="D8" s="5" t="s">
        <v>794</v>
      </c>
    </row>
    <row r="9" spans="1:4" x14ac:dyDescent="0.25">
      <c r="A9" s="5">
        <v>7</v>
      </c>
      <c r="B9" s="5" t="s">
        <v>35</v>
      </c>
      <c r="C9" s="5">
        <v>2019</v>
      </c>
      <c r="D9" s="5" t="s">
        <v>793</v>
      </c>
    </row>
    <row r="10" spans="1:4" x14ac:dyDescent="0.25">
      <c r="A10" s="5">
        <v>8</v>
      </c>
      <c r="B10" s="5" t="s">
        <v>37</v>
      </c>
      <c r="C10" s="5">
        <v>2016</v>
      </c>
      <c r="D10" s="5" t="s">
        <v>793</v>
      </c>
    </row>
    <row r="11" spans="1:4" x14ac:dyDescent="0.25">
      <c r="A11" s="5">
        <v>9</v>
      </c>
      <c r="B11" s="5" t="s">
        <v>40</v>
      </c>
      <c r="C11" s="5">
        <v>2018</v>
      </c>
      <c r="D11" s="5" t="s">
        <v>794</v>
      </c>
    </row>
    <row r="12" spans="1:4" x14ac:dyDescent="0.25">
      <c r="A12" s="5">
        <v>10</v>
      </c>
      <c r="B12" s="5" t="s">
        <v>43</v>
      </c>
      <c r="C12" s="5">
        <v>2016</v>
      </c>
      <c r="D12" s="5" t="s">
        <v>793</v>
      </c>
    </row>
    <row r="13" spans="1:4" x14ac:dyDescent="0.25">
      <c r="A13" s="5">
        <v>11</v>
      </c>
      <c r="B13" s="5" t="s">
        <v>46</v>
      </c>
      <c r="C13" s="5">
        <v>2016</v>
      </c>
      <c r="D13" s="5" t="s">
        <v>794</v>
      </c>
    </row>
    <row r="14" spans="1:4" x14ac:dyDescent="0.25">
      <c r="A14" s="5">
        <v>12</v>
      </c>
      <c r="B14" s="5" t="s">
        <v>49</v>
      </c>
      <c r="C14" s="5">
        <v>2020</v>
      </c>
      <c r="D14" s="5" t="s">
        <v>793</v>
      </c>
    </row>
    <row r="15" spans="1:4" x14ac:dyDescent="0.25">
      <c r="A15" s="5">
        <v>13</v>
      </c>
      <c r="B15" s="5" t="s">
        <v>52</v>
      </c>
      <c r="C15" s="5">
        <v>2017</v>
      </c>
      <c r="D15" s="5" t="s">
        <v>794</v>
      </c>
    </row>
    <row r="16" spans="1:4" x14ac:dyDescent="0.25">
      <c r="A16" s="5">
        <v>14</v>
      </c>
      <c r="B16" s="5" t="s">
        <v>54</v>
      </c>
      <c r="C16" s="5">
        <v>2019</v>
      </c>
      <c r="D16" s="5" t="s">
        <v>793</v>
      </c>
    </row>
    <row r="17" spans="1:4" x14ac:dyDescent="0.25">
      <c r="A17" s="5">
        <v>15</v>
      </c>
      <c r="B17" s="5" t="s">
        <v>58</v>
      </c>
      <c r="C17" s="5">
        <v>2019</v>
      </c>
      <c r="D17" s="5" t="s">
        <v>793</v>
      </c>
    </row>
    <row r="18" spans="1:4" x14ac:dyDescent="0.25">
      <c r="A18" s="5">
        <v>16</v>
      </c>
      <c r="B18" s="5" t="s">
        <v>61</v>
      </c>
      <c r="C18" s="5">
        <v>2016</v>
      </c>
      <c r="D18" s="5" t="s">
        <v>794</v>
      </c>
    </row>
    <row r="19" spans="1:4" x14ac:dyDescent="0.25">
      <c r="A19" s="5">
        <v>17</v>
      </c>
      <c r="B19" s="5" t="s">
        <v>63</v>
      </c>
      <c r="C19" s="5">
        <v>2018</v>
      </c>
      <c r="D19" s="5" t="s">
        <v>793</v>
      </c>
    </row>
    <row r="20" spans="1:4" x14ac:dyDescent="0.25">
      <c r="A20" s="5">
        <v>18</v>
      </c>
      <c r="B20" s="5" t="s">
        <v>65</v>
      </c>
      <c r="C20" s="5">
        <v>2019</v>
      </c>
      <c r="D20" s="5" t="s">
        <v>794</v>
      </c>
    </row>
    <row r="21" spans="1:4" x14ac:dyDescent="0.25">
      <c r="A21" s="5">
        <v>19</v>
      </c>
      <c r="B21" s="5" t="s">
        <v>66</v>
      </c>
      <c r="C21" s="5">
        <v>2020</v>
      </c>
      <c r="D21" s="5" t="s">
        <v>794</v>
      </c>
    </row>
    <row r="22" spans="1:4" x14ac:dyDescent="0.25">
      <c r="A22" s="5">
        <v>20</v>
      </c>
      <c r="B22" s="5" t="s">
        <v>68</v>
      </c>
      <c r="C22" s="5">
        <v>2019</v>
      </c>
      <c r="D22" s="5" t="s">
        <v>794</v>
      </c>
    </row>
    <row r="23" spans="1:4" x14ac:dyDescent="0.25">
      <c r="A23" s="5">
        <v>21</v>
      </c>
      <c r="B23" s="5" t="s">
        <v>70</v>
      </c>
      <c r="C23" s="5">
        <v>2018</v>
      </c>
      <c r="D23" s="5" t="s">
        <v>793</v>
      </c>
    </row>
    <row r="24" spans="1:4" x14ac:dyDescent="0.25">
      <c r="A24" s="5">
        <v>22</v>
      </c>
      <c r="B24" s="5" t="s">
        <v>72</v>
      </c>
      <c r="C24" s="5">
        <v>2019</v>
      </c>
      <c r="D24" s="5" t="s">
        <v>793</v>
      </c>
    </row>
    <row r="25" spans="1:4" x14ac:dyDescent="0.25">
      <c r="A25" s="5">
        <v>23</v>
      </c>
      <c r="B25" s="5" t="s">
        <v>75</v>
      </c>
      <c r="C25" s="5">
        <v>2020</v>
      </c>
      <c r="D25" s="5" t="s">
        <v>794</v>
      </c>
    </row>
    <row r="26" spans="1:4" x14ac:dyDescent="0.25">
      <c r="A26" s="5">
        <v>24</v>
      </c>
      <c r="B26" s="5" t="s">
        <v>77</v>
      </c>
      <c r="C26" s="5">
        <v>2019</v>
      </c>
      <c r="D26" s="5" t="s">
        <v>794</v>
      </c>
    </row>
    <row r="27" spans="1:4" x14ac:dyDescent="0.25">
      <c r="A27" s="5">
        <v>25</v>
      </c>
      <c r="B27" s="5" t="s">
        <v>79</v>
      </c>
      <c r="C27" s="5">
        <v>2019</v>
      </c>
      <c r="D27" s="5" t="s">
        <v>793</v>
      </c>
    </row>
    <row r="28" spans="1:4" x14ac:dyDescent="0.25">
      <c r="A28" s="5">
        <v>26</v>
      </c>
      <c r="B28" s="5" t="s">
        <v>81</v>
      </c>
      <c r="C28" s="5">
        <v>2016</v>
      </c>
      <c r="D28" s="5" t="s">
        <v>793</v>
      </c>
    </row>
    <row r="29" spans="1:4" x14ac:dyDescent="0.25">
      <c r="A29" s="5">
        <v>27</v>
      </c>
      <c r="B29" s="5" t="s">
        <v>84</v>
      </c>
      <c r="C29" s="5">
        <v>2016</v>
      </c>
      <c r="D29" s="5" t="s">
        <v>793</v>
      </c>
    </row>
    <row r="30" spans="1:4" x14ac:dyDescent="0.25">
      <c r="A30" s="5">
        <v>28</v>
      </c>
      <c r="B30" s="5" t="s">
        <v>87</v>
      </c>
      <c r="C30" s="5">
        <v>2019</v>
      </c>
      <c r="D30" s="5" t="s">
        <v>793</v>
      </c>
    </row>
    <row r="31" spans="1:4" x14ac:dyDescent="0.25">
      <c r="A31" s="5">
        <v>29</v>
      </c>
      <c r="B31" s="5" t="s">
        <v>89</v>
      </c>
      <c r="C31" s="5">
        <v>2018</v>
      </c>
      <c r="D31" s="5" t="s">
        <v>793</v>
      </c>
    </row>
    <row r="32" spans="1:4" x14ac:dyDescent="0.25">
      <c r="A32" s="5">
        <v>30</v>
      </c>
      <c r="B32" s="5" t="s">
        <v>92</v>
      </c>
      <c r="C32" s="5">
        <v>2018</v>
      </c>
      <c r="D32" s="5" t="s">
        <v>795</v>
      </c>
    </row>
    <row r="33" spans="1:4" x14ac:dyDescent="0.25">
      <c r="A33" s="5">
        <v>31</v>
      </c>
      <c r="B33" s="5" t="s">
        <v>95</v>
      </c>
      <c r="C33" s="5">
        <v>2017</v>
      </c>
      <c r="D33" s="5" t="s">
        <v>793</v>
      </c>
    </row>
    <row r="34" spans="1:4" x14ac:dyDescent="0.25">
      <c r="A34" s="5">
        <v>32</v>
      </c>
      <c r="B34" s="5" t="s">
        <v>97</v>
      </c>
      <c r="C34" s="5">
        <v>2020</v>
      </c>
      <c r="D34" s="5" t="s">
        <v>794</v>
      </c>
    </row>
    <row r="35" spans="1:4" x14ac:dyDescent="0.25">
      <c r="A35" s="5">
        <v>33</v>
      </c>
      <c r="B35" s="5" t="s">
        <v>100</v>
      </c>
      <c r="C35" s="5">
        <v>2017</v>
      </c>
      <c r="D35" s="5" t="s">
        <v>793</v>
      </c>
    </row>
    <row r="36" spans="1:4" x14ac:dyDescent="0.25">
      <c r="A36" s="5">
        <v>34</v>
      </c>
      <c r="B36" s="5" t="s">
        <v>103</v>
      </c>
      <c r="C36" s="5">
        <v>2016</v>
      </c>
      <c r="D36" s="5" t="s">
        <v>795</v>
      </c>
    </row>
    <row r="37" spans="1:4" x14ac:dyDescent="0.25">
      <c r="A37" s="5">
        <v>35</v>
      </c>
      <c r="B37" s="5" t="s">
        <v>105</v>
      </c>
      <c r="C37" s="5">
        <v>2018</v>
      </c>
      <c r="D37" s="5" t="s">
        <v>793</v>
      </c>
    </row>
    <row r="38" spans="1:4" x14ac:dyDescent="0.25">
      <c r="A38" s="5">
        <v>36</v>
      </c>
      <c r="B38" s="5" t="s">
        <v>109</v>
      </c>
      <c r="C38" s="5">
        <v>2016</v>
      </c>
      <c r="D38" s="5" t="s">
        <v>793</v>
      </c>
    </row>
    <row r="39" spans="1:4" x14ac:dyDescent="0.25">
      <c r="A39" s="5">
        <v>37</v>
      </c>
      <c r="B39" s="5" t="s">
        <v>112</v>
      </c>
      <c r="C39" s="5">
        <v>2018</v>
      </c>
      <c r="D39" s="5" t="s">
        <v>793</v>
      </c>
    </row>
    <row r="40" spans="1:4" x14ac:dyDescent="0.25">
      <c r="A40" s="5">
        <v>38</v>
      </c>
      <c r="B40" s="5" t="s">
        <v>114</v>
      </c>
      <c r="C40" s="5">
        <v>2018</v>
      </c>
      <c r="D40" s="5" t="s">
        <v>793</v>
      </c>
    </row>
    <row r="41" spans="1:4" x14ac:dyDescent="0.25">
      <c r="A41" s="5">
        <v>39</v>
      </c>
      <c r="B41" s="5" t="s">
        <v>116</v>
      </c>
      <c r="C41" s="5">
        <v>2018</v>
      </c>
      <c r="D41" s="5" t="s">
        <v>793</v>
      </c>
    </row>
    <row r="42" spans="1:4" x14ac:dyDescent="0.25">
      <c r="A42" s="5">
        <v>40</v>
      </c>
      <c r="B42" s="5" t="s">
        <v>118</v>
      </c>
      <c r="C42" s="5">
        <v>2015</v>
      </c>
      <c r="D42" s="5" t="s">
        <v>794</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CD8D-A565-4C4B-9B54-4F768D900E86}">
  <dimension ref="A1"/>
  <sheetViews>
    <sheetView topLeftCell="A55" workbookViewId="0">
      <selection activeCell="J85" sqref="J85"/>
    </sheetView>
  </sheetViews>
  <sheetFormatPr baseColWidth="10"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BDD79-A072-4766-A5C1-F7B2FD2AD564}">
  <dimension ref="A1:E92"/>
  <sheetViews>
    <sheetView topLeftCell="A67" zoomScale="115" zoomScaleNormal="115" workbookViewId="0"/>
  </sheetViews>
  <sheetFormatPr baseColWidth="10" defaultRowHeight="15" x14ac:dyDescent="0.25"/>
  <cols>
    <col min="1" max="1" width="29" bestFit="1" customWidth="1"/>
    <col min="2" max="2" width="68.85546875" customWidth="1"/>
    <col min="3" max="3" width="65" style="94" customWidth="1"/>
  </cols>
  <sheetData>
    <row r="1" spans="1:4" x14ac:dyDescent="0.25">
      <c r="A1" t="s">
        <v>136</v>
      </c>
      <c r="B1" t="s">
        <v>137</v>
      </c>
      <c r="C1" s="94" t="s">
        <v>617</v>
      </c>
      <c r="D1" t="s">
        <v>163</v>
      </c>
    </row>
    <row r="2" spans="1:4" ht="45.75" x14ac:dyDescent="0.25">
      <c r="A2" s="31" t="s">
        <v>325</v>
      </c>
      <c r="B2" s="79" t="s">
        <v>138</v>
      </c>
      <c r="C2" s="93" t="s">
        <v>618</v>
      </c>
      <c r="D2" s="1">
        <v>1</v>
      </c>
    </row>
    <row r="3" spans="1:4" ht="45.75" x14ac:dyDescent="0.25">
      <c r="A3" s="63" t="s">
        <v>685</v>
      </c>
      <c r="B3" s="79" t="s">
        <v>686</v>
      </c>
      <c r="C3" s="93"/>
      <c r="D3" s="1">
        <v>2</v>
      </c>
    </row>
    <row r="4" spans="1:4" ht="75.75" x14ac:dyDescent="0.25">
      <c r="A4" s="31" t="s">
        <v>426</v>
      </c>
      <c r="B4" s="79" t="s">
        <v>619</v>
      </c>
      <c r="C4" s="93"/>
      <c r="D4" s="1">
        <v>6</v>
      </c>
    </row>
    <row r="5" spans="1:4" ht="45.75" x14ac:dyDescent="0.25">
      <c r="A5" s="31" t="s">
        <v>393</v>
      </c>
      <c r="B5" s="79" t="s">
        <v>392</v>
      </c>
      <c r="C5" s="93"/>
      <c r="D5" s="1">
        <v>15</v>
      </c>
    </row>
    <row r="6" spans="1:4" ht="75.75" x14ac:dyDescent="0.25">
      <c r="A6" s="31" t="s">
        <v>394</v>
      </c>
      <c r="B6" s="79" t="s">
        <v>395</v>
      </c>
      <c r="C6" s="93"/>
      <c r="D6" s="1">
        <v>16</v>
      </c>
    </row>
    <row r="7" spans="1:4" ht="120" x14ac:dyDescent="0.25">
      <c r="A7" s="31" t="s">
        <v>396</v>
      </c>
      <c r="B7" s="99" t="s">
        <v>689</v>
      </c>
      <c r="C7" s="93" t="s">
        <v>688</v>
      </c>
      <c r="D7" s="1">
        <v>19</v>
      </c>
    </row>
    <row r="8" spans="1:4" ht="45.75" x14ac:dyDescent="0.25">
      <c r="A8" s="31" t="s">
        <v>397</v>
      </c>
      <c r="B8" s="79" t="s">
        <v>691</v>
      </c>
      <c r="C8" s="93" t="s">
        <v>690</v>
      </c>
      <c r="D8" s="1">
        <v>21</v>
      </c>
    </row>
    <row r="9" spans="1:4" ht="45.75" x14ac:dyDescent="0.25">
      <c r="A9" s="31" t="s">
        <v>398</v>
      </c>
      <c r="B9" s="79" t="s">
        <v>399</v>
      </c>
      <c r="C9" s="93"/>
      <c r="D9" s="1">
        <v>22</v>
      </c>
    </row>
    <row r="10" spans="1:4" ht="75.75" x14ac:dyDescent="0.25">
      <c r="A10" s="31" t="s">
        <v>428</v>
      </c>
      <c r="B10" s="79" t="s">
        <v>692</v>
      </c>
      <c r="C10" s="93" t="s">
        <v>693</v>
      </c>
      <c r="D10" s="1">
        <v>32</v>
      </c>
    </row>
    <row r="11" spans="1:4" ht="90.75" x14ac:dyDescent="0.25">
      <c r="A11" s="31" t="s">
        <v>229</v>
      </c>
      <c r="B11" s="79" t="s">
        <v>230</v>
      </c>
      <c r="C11" s="93" t="s">
        <v>620</v>
      </c>
      <c r="D11" s="1">
        <v>36</v>
      </c>
    </row>
    <row r="12" spans="1:4" ht="105.75" x14ac:dyDescent="0.25">
      <c r="A12" s="31" t="s">
        <v>382</v>
      </c>
      <c r="B12" s="79" t="s">
        <v>694</v>
      </c>
      <c r="C12" s="93"/>
      <c r="D12" s="1">
        <v>38</v>
      </c>
    </row>
    <row r="13" spans="1:4" ht="60.75" x14ac:dyDescent="0.25">
      <c r="A13" s="31" t="s">
        <v>668</v>
      </c>
      <c r="B13" s="79" t="s">
        <v>696</v>
      </c>
      <c r="C13" s="93" t="s">
        <v>695</v>
      </c>
      <c r="D13" s="1">
        <v>39</v>
      </c>
    </row>
    <row r="14" spans="1:4" ht="30.75" x14ac:dyDescent="0.25">
      <c r="A14" s="31" t="s">
        <v>667</v>
      </c>
      <c r="B14" s="79" t="s">
        <v>236</v>
      </c>
      <c r="C14" s="93" t="s">
        <v>621</v>
      </c>
      <c r="D14" s="1">
        <v>39</v>
      </c>
    </row>
    <row r="15" spans="1:4" ht="60.75" x14ac:dyDescent="0.25">
      <c r="A15" s="25" t="s">
        <v>390</v>
      </c>
      <c r="B15" s="80" t="s">
        <v>684</v>
      </c>
      <c r="C15" s="93" t="s">
        <v>683</v>
      </c>
      <c r="D15" s="1">
        <v>1</v>
      </c>
    </row>
    <row r="16" spans="1:4" ht="60.75" x14ac:dyDescent="0.25">
      <c r="A16" s="49" t="s">
        <v>697</v>
      </c>
      <c r="B16" s="80" t="s">
        <v>166</v>
      </c>
      <c r="C16" s="93" t="s">
        <v>622</v>
      </c>
      <c r="D16" s="1">
        <v>11</v>
      </c>
    </row>
    <row r="17" spans="1:4" ht="75.75" x14ac:dyDescent="0.25">
      <c r="A17" s="49" t="s">
        <v>334</v>
      </c>
      <c r="B17" s="80" t="s">
        <v>188</v>
      </c>
      <c r="C17" s="93" t="s">
        <v>623</v>
      </c>
      <c r="D17" s="1">
        <v>21</v>
      </c>
    </row>
    <row r="18" spans="1:4" ht="60.75" x14ac:dyDescent="0.25">
      <c r="A18" s="49" t="s">
        <v>669</v>
      </c>
      <c r="B18" s="80" t="s">
        <v>699</v>
      </c>
      <c r="C18" s="93" t="s">
        <v>698</v>
      </c>
      <c r="D18" s="1">
        <v>22</v>
      </c>
    </row>
    <row r="19" spans="1:4" ht="195.75" x14ac:dyDescent="0.25">
      <c r="A19" s="49" t="s">
        <v>168</v>
      </c>
      <c r="B19" s="80" t="s">
        <v>700</v>
      </c>
      <c r="C19" s="93" t="s">
        <v>622</v>
      </c>
      <c r="D19" s="1">
        <v>11</v>
      </c>
    </row>
    <row r="20" spans="1:4" ht="225.75" x14ac:dyDescent="0.25">
      <c r="A20" s="49" t="s">
        <v>703</v>
      </c>
      <c r="B20" s="80" t="s">
        <v>702</v>
      </c>
      <c r="C20" s="93" t="s">
        <v>701</v>
      </c>
      <c r="D20" s="1">
        <v>1</v>
      </c>
    </row>
    <row r="21" spans="1:4" ht="150.75" x14ac:dyDescent="0.25">
      <c r="A21" s="49" t="s">
        <v>145</v>
      </c>
      <c r="B21" s="80" t="s">
        <v>707</v>
      </c>
      <c r="C21" s="93" t="s">
        <v>708</v>
      </c>
      <c r="D21" s="1">
        <v>5</v>
      </c>
    </row>
    <row r="22" spans="1:4" ht="90.75" x14ac:dyDescent="0.25">
      <c r="A22" s="28" t="s">
        <v>146</v>
      </c>
      <c r="B22" s="81" t="s">
        <v>705</v>
      </c>
      <c r="C22" s="93" t="s">
        <v>704</v>
      </c>
      <c r="D22" s="1">
        <v>5</v>
      </c>
    </row>
    <row r="23" spans="1:4" ht="105.75" x14ac:dyDescent="0.25">
      <c r="A23" s="28" t="s">
        <v>231</v>
      </c>
      <c r="B23" s="81" t="s">
        <v>710</v>
      </c>
      <c r="C23" s="93" t="s">
        <v>709</v>
      </c>
      <c r="D23" s="1">
        <v>36</v>
      </c>
    </row>
    <row r="24" spans="1:4" ht="75.75" x14ac:dyDescent="0.25">
      <c r="A24" s="112" t="s">
        <v>407</v>
      </c>
      <c r="B24" s="81" t="s">
        <v>408</v>
      </c>
      <c r="C24" s="93" t="s">
        <v>666</v>
      </c>
      <c r="D24" s="40">
        <v>30</v>
      </c>
    </row>
    <row r="25" spans="1:4" ht="165" x14ac:dyDescent="0.25">
      <c r="A25" s="34" t="s">
        <v>141</v>
      </c>
      <c r="B25" s="108" t="s">
        <v>712</v>
      </c>
      <c r="C25" s="93" t="s">
        <v>711</v>
      </c>
      <c r="D25" s="1">
        <v>3</v>
      </c>
    </row>
    <row r="26" spans="1:4" ht="75" x14ac:dyDescent="0.25">
      <c r="A26" s="62" t="s">
        <v>402</v>
      </c>
      <c r="B26" s="109" t="s">
        <v>401</v>
      </c>
      <c r="C26" s="93" t="s">
        <v>626</v>
      </c>
      <c r="D26" s="1">
        <v>3</v>
      </c>
    </row>
    <row r="27" spans="1:4" ht="60.75" x14ac:dyDescent="0.25">
      <c r="A27" s="62" t="s">
        <v>403</v>
      </c>
      <c r="B27" s="82" t="s">
        <v>718</v>
      </c>
      <c r="C27" s="93" t="s">
        <v>717</v>
      </c>
      <c r="D27" s="1">
        <v>4</v>
      </c>
    </row>
    <row r="28" spans="1:4" ht="150.75" x14ac:dyDescent="0.25">
      <c r="A28" s="44" t="s">
        <v>713</v>
      </c>
      <c r="B28" s="82" t="s">
        <v>714</v>
      </c>
      <c r="C28" s="93" t="s">
        <v>715</v>
      </c>
      <c r="D28" s="1">
        <v>24</v>
      </c>
    </row>
    <row r="29" spans="1:4" ht="105" x14ac:dyDescent="0.25">
      <c r="A29" s="62" t="s">
        <v>404</v>
      </c>
      <c r="B29" s="82" t="s">
        <v>720</v>
      </c>
      <c r="C29" s="93" t="s">
        <v>719</v>
      </c>
      <c r="D29" s="1">
        <v>32</v>
      </c>
    </row>
    <row r="30" spans="1:4" ht="270.75" x14ac:dyDescent="0.25">
      <c r="A30" s="35" t="s">
        <v>275</v>
      </c>
      <c r="B30" s="83" t="s">
        <v>722</v>
      </c>
      <c r="C30" s="93" t="s">
        <v>721</v>
      </c>
      <c r="D30" s="1">
        <v>15</v>
      </c>
    </row>
    <row r="31" spans="1:4" ht="75.75" x14ac:dyDescent="0.25">
      <c r="A31" s="27" t="s">
        <v>724</v>
      </c>
      <c r="B31" s="83" t="s">
        <v>216</v>
      </c>
      <c r="C31" s="93" t="s">
        <v>627</v>
      </c>
      <c r="D31" s="103" t="s">
        <v>723</v>
      </c>
    </row>
    <row r="32" spans="1:4" ht="90.75" x14ac:dyDescent="0.25">
      <c r="A32" s="27" t="s">
        <v>220</v>
      </c>
      <c r="B32" s="83" t="s">
        <v>726</v>
      </c>
      <c r="C32" s="93" t="s">
        <v>725</v>
      </c>
      <c r="D32" s="1">
        <v>33</v>
      </c>
    </row>
    <row r="33" spans="1:5" ht="135" x14ac:dyDescent="0.25">
      <c r="A33" s="36" t="s">
        <v>142</v>
      </c>
      <c r="B33" s="84" t="s">
        <v>732</v>
      </c>
      <c r="C33" s="93" t="s">
        <v>731</v>
      </c>
      <c r="D33" s="1">
        <v>4</v>
      </c>
      <c r="E33" t="s">
        <v>727</v>
      </c>
    </row>
    <row r="34" spans="1:5" ht="45.75" x14ac:dyDescent="0.25">
      <c r="A34" s="36" t="s">
        <v>149</v>
      </c>
      <c r="B34" s="84" t="s">
        <v>150</v>
      </c>
      <c r="C34" s="93" t="s">
        <v>629</v>
      </c>
      <c r="D34" s="1">
        <v>6</v>
      </c>
    </row>
    <row r="35" spans="1:5" ht="60.75" x14ac:dyDescent="0.25">
      <c r="A35" s="36" t="s">
        <v>151</v>
      </c>
      <c r="B35" s="84" t="s">
        <v>152</v>
      </c>
      <c r="C35" s="93" t="s">
        <v>630</v>
      </c>
      <c r="D35" s="103" t="s">
        <v>788</v>
      </c>
    </row>
    <row r="36" spans="1:5" ht="30.75" x14ac:dyDescent="0.25">
      <c r="A36" s="36" t="s">
        <v>153</v>
      </c>
      <c r="B36" s="84" t="s">
        <v>154</v>
      </c>
      <c r="C36" s="93" t="s">
        <v>631</v>
      </c>
      <c r="D36" s="1">
        <v>6</v>
      </c>
    </row>
    <row r="37" spans="1:5" ht="45.75" x14ac:dyDescent="0.25">
      <c r="A37" s="36" t="s">
        <v>164</v>
      </c>
      <c r="B37" s="84" t="s">
        <v>165</v>
      </c>
      <c r="C37" s="93" t="s">
        <v>622</v>
      </c>
      <c r="D37" s="1">
        <v>11</v>
      </c>
    </row>
    <row r="38" spans="1:5" ht="60.75" x14ac:dyDescent="0.25">
      <c r="A38" s="45" t="s">
        <v>147</v>
      </c>
      <c r="B38" s="84" t="s">
        <v>633</v>
      </c>
      <c r="C38" s="93" t="s">
        <v>632</v>
      </c>
      <c r="D38" s="103" t="s">
        <v>728</v>
      </c>
    </row>
    <row r="39" spans="1:5" ht="75.75" x14ac:dyDescent="0.25">
      <c r="A39" s="45" t="s">
        <v>221</v>
      </c>
      <c r="B39" s="84" t="s">
        <v>222</v>
      </c>
      <c r="C39" s="93" t="s">
        <v>634</v>
      </c>
      <c r="D39" s="1">
        <v>33</v>
      </c>
      <c r="E39" t="s">
        <v>729</v>
      </c>
    </row>
    <row r="40" spans="1:5" ht="30.75" x14ac:dyDescent="0.25">
      <c r="A40" s="45" t="s">
        <v>730</v>
      </c>
      <c r="B40" s="84" t="s">
        <v>227</v>
      </c>
      <c r="C40" s="93" t="s">
        <v>635</v>
      </c>
      <c r="D40" s="1">
        <v>35</v>
      </c>
    </row>
    <row r="41" spans="1:5" ht="60.75" x14ac:dyDescent="0.25">
      <c r="A41" s="8" t="s">
        <v>346</v>
      </c>
      <c r="B41" s="85" t="s">
        <v>734</v>
      </c>
      <c r="C41" s="93" t="s">
        <v>733</v>
      </c>
      <c r="D41" s="1">
        <v>5</v>
      </c>
    </row>
    <row r="42" spans="1:5" ht="45.75" x14ac:dyDescent="0.25">
      <c r="A42" s="8" t="s">
        <v>173</v>
      </c>
      <c r="B42" s="85" t="s">
        <v>174</v>
      </c>
      <c r="C42" s="93" t="s">
        <v>636</v>
      </c>
      <c r="D42" s="1">
        <v>15</v>
      </c>
    </row>
    <row r="43" spans="1:5" ht="45.75" x14ac:dyDescent="0.25">
      <c r="A43" s="8" t="s">
        <v>159</v>
      </c>
      <c r="B43" s="85" t="s">
        <v>160</v>
      </c>
      <c r="C43" s="93" t="s">
        <v>637</v>
      </c>
      <c r="D43" s="117" t="s">
        <v>787</v>
      </c>
    </row>
    <row r="44" spans="1:5" ht="60.75" x14ac:dyDescent="0.25">
      <c r="A44" s="61" t="s">
        <v>347</v>
      </c>
      <c r="B44" s="85" t="s">
        <v>735</v>
      </c>
      <c r="C44" s="93" t="s">
        <v>638</v>
      </c>
      <c r="D44" s="1">
        <v>21</v>
      </c>
    </row>
    <row r="45" spans="1:5" ht="105.75" x14ac:dyDescent="0.25">
      <c r="A45" s="61" t="s">
        <v>640</v>
      </c>
      <c r="B45" s="85" t="s">
        <v>190</v>
      </c>
      <c r="C45" s="93" t="s">
        <v>639</v>
      </c>
      <c r="D45" s="1">
        <v>24</v>
      </c>
    </row>
    <row r="46" spans="1:5" ht="120.75" x14ac:dyDescent="0.25">
      <c r="A46" s="48" t="s">
        <v>215</v>
      </c>
      <c r="B46" s="85" t="s">
        <v>737</v>
      </c>
      <c r="C46" s="93" t="s">
        <v>641</v>
      </c>
      <c r="D46" s="1">
        <v>31</v>
      </c>
    </row>
    <row r="47" spans="1:5" ht="45.75" x14ac:dyDescent="0.25">
      <c r="A47" s="38" t="s">
        <v>148</v>
      </c>
      <c r="B47" s="86" t="s">
        <v>739</v>
      </c>
      <c r="C47" s="93" t="s">
        <v>738</v>
      </c>
      <c r="D47" s="1">
        <v>6</v>
      </c>
    </row>
    <row r="48" spans="1:5" ht="120" x14ac:dyDescent="0.25">
      <c r="A48" s="38" t="s">
        <v>169</v>
      </c>
      <c r="B48" s="86" t="s">
        <v>170</v>
      </c>
      <c r="C48" s="93" t="s">
        <v>642</v>
      </c>
      <c r="D48" s="1">
        <v>12</v>
      </c>
      <c r="E48" t="s">
        <v>740</v>
      </c>
    </row>
    <row r="49" spans="1:5" ht="60.75" x14ac:dyDescent="0.25">
      <c r="A49" s="38" t="s">
        <v>210</v>
      </c>
      <c r="B49" s="86" t="s">
        <v>211</v>
      </c>
      <c r="C49" s="93" t="s">
        <v>643</v>
      </c>
      <c r="D49" s="103" t="s">
        <v>741</v>
      </c>
    </row>
    <row r="50" spans="1:5" ht="45.75" x14ac:dyDescent="0.25">
      <c r="A50" s="53" t="s">
        <v>161</v>
      </c>
      <c r="B50" s="86" t="s">
        <v>162</v>
      </c>
      <c r="C50" s="93" t="s">
        <v>625</v>
      </c>
      <c r="D50" s="1">
        <v>7</v>
      </c>
      <c r="E50" t="s">
        <v>740</v>
      </c>
    </row>
    <row r="51" spans="1:5" ht="60.75" x14ac:dyDescent="0.25">
      <c r="A51" s="53" t="s">
        <v>228</v>
      </c>
      <c r="B51" s="86" t="s">
        <v>743</v>
      </c>
      <c r="C51" s="93" t="s">
        <v>742</v>
      </c>
      <c r="D51" s="1">
        <v>35</v>
      </c>
    </row>
    <row r="52" spans="1:5" ht="30.75" x14ac:dyDescent="0.25">
      <c r="A52" s="39" t="s">
        <v>155</v>
      </c>
      <c r="B52" s="87" t="s">
        <v>156</v>
      </c>
      <c r="C52" s="93" t="s">
        <v>644</v>
      </c>
      <c r="D52" s="103" t="s">
        <v>749</v>
      </c>
    </row>
    <row r="53" spans="1:5" ht="60" x14ac:dyDescent="0.25">
      <c r="A53" s="39" t="s">
        <v>744</v>
      </c>
      <c r="B53" s="87" t="s">
        <v>745</v>
      </c>
      <c r="C53" s="93" t="s">
        <v>645</v>
      </c>
      <c r="D53" s="110" t="s">
        <v>782</v>
      </c>
      <c r="E53" t="s">
        <v>746</v>
      </c>
    </row>
    <row r="54" spans="1:5" ht="105.75" x14ac:dyDescent="0.25">
      <c r="A54" s="39" t="s">
        <v>747</v>
      </c>
      <c r="B54" s="87" t="s">
        <v>167</v>
      </c>
      <c r="C54" s="93" t="s">
        <v>622</v>
      </c>
      <c r="D54" s="1">
        <v>11</v>
      </c>
    </row>
    <row r="55" spans="1:5" ht="30.75" x14ac:dyDescent="0.25">
      <c r="A55" s="39" t="s">
        <v>179</v>
      </c>
      <c r="B55" s="87" t="s">
        <v>180</v>
      </c>
      <c r="C55" s="93" t="s">
        <v>646</v>
      </c>
      <c r="D55" s="1">
        <v>18</v>
      </c>
    </row>
    <row r="56" spans="1:5" ht="45" x14ac:dyDescent="0.25">
      <c r="A56" s="39" t="s">
        <v>181</v>
      </c>
      <c r="B56" s="87" t="s">
        <v>182</v>
      </c>
      <c r="C56" s="93" t="s">
        <v>647</v>
      </c>
      <c r="D56" s="103" t="s">
        <v>748</v>
      </c>
    </row>
    <row r="57" spans="1:5" ht="90.75" x14ac:dyDescent="0.25">
      <c r="A57" s="39" t="s">
        <v>223</v>
      </c>
      <c r="B57" s="87" t="s">
        <v>752</v>
      </c>
      <c r="C57" s="93" t="s">
        <v>751</v>
      </c>
      <c r="D57" s="1">
        <v>33</v>
      </c>
    </row>
    <row r="58" spans="1:5" ht="75.75" x14ac:dyDescent="0.25">
      <c r="A58" s="39" t="s">
        <v>234</v>
      </c>
      <c r="B58" s="87" t="s">
        <v>750</v>
      </c>
      <c r="C58" s="93"/>
      <c r="D58" s="1">
        <v>39</v>
      </c>
    </row>
    <row r="59" spans="1:5" ht="90.75" x14ac:dyDescent="0.25">
      <c r="A59" s="25" t="s">
        <v>157</v>
      </c>
      <c r="B59" s="80" t="s">
        <v>754</v>
      </c>
      <c r="C59" s="93" t="s">
        <v>753</v>
      </c>
      <c r="D59" s="1">
        <v>6</v>
      </c>
    </row>
    <row r="60" spans="1:5" ht="345.75" x14ac:dyDescent="0.25">
      <c r="A60" s="44" t="s">
        <v>755</v>
      </c>
      <c r="B60" s="82" t="s">
        <v>757</v>
      </c>
      <c r="C60" s="93" t="s">
        <v>756</v>
      </c>
      <c r="D60" s="1">
        <v>8</v>
      </c>
    </row>
    <row r="61" spans="1:5" ht="90.75" x14ac:dyDescent="0.25">
      <c r="A61" s="44" t="s">
        <v>175</v>
      </c>
      <c r="B61" s="82" t="s">
        <v>176</v>
      </c>
      <c r="C61" s="93" t="s">
        <v>648</v>
      </c>
      <c r="D61" s="1">
        <v>16</v>
      </c>
    </row>
    <row r="62" spans="1:5" ht="330.75" x14ac:dyDescent="0.25">
      <c r="A62" s="44" t="s">
        <v>759</v>
      </c>
      <c r="B62" s="82" t="s">
        <v>758</v>
      </c>
      <c r="C62" s="93" t="s">
        <v>760</v>
      </c>
      <c r="D62" s="1">
        <v>17</v>
      </c>
    </row>
    <row r="63" spans="1:5" ht="360.75" x14ac:dyDescent="0.25">
      <c r="A63" s="44" t="s">
        <v>177</v>
      </c>
      <c r="B63" s="82" t="s">
        <v>761</v>
      </c>
      <c r="C63" s="93" t="s">
        <v>649</v>
      </c>
      <c r="D63" s="1">
        <v>17</v>
      </c>
    </row>
    <row r="64" spans="1:5" ht="105.75" x14ac:dyDescent="0.25">
      <c r="A64" s="44" t="s">
        <v>781</v>
      </c>
      <c r="B64" s="82" t="s">
        <v>762</v>
      </c>
      <c r="C64" s="93" t="s">
        <v>763</v>
      </c>
      <c r="D64" s="1">
        <v>19</v>
      </c>
    </row>
    <row r="65" spans="1:4" ht="165.75" x14ac:dyDescent="0.25">
      <c r="A65" s="44" t="s">
        <v>209</v>
      </c>
      <c r="B65" s="82" t="s">
        <v>208</v>
      </c>
      <c r="C65" s="93" t="s">
        <v>650</v>
      </c>
      <c r="D65" s="1">
        <v>28</v>
      </c>
    </row>
    <row r="66" spans="1:4" ht="75.75" x14ac:dyDescent="0.25">
      <c r="A66" s="44" t="s">
        <v>681</v>
      </c>
      <c r="B66" s="82" t="s">
        <v>212</v>
      </c>
      <c r="C66" s="93" t="s">
        <v>671</v>
      </c>
      <c r="D66" s="1">
        <v>28</v>
      </c>
    </row>
    <row r="67" spans="1:4" ht="150.75" x14ac:dyDescent="0.25">
      <c r="A67" s="44" t="s">
        <v>213</v>
      </c>
      <c r="B67" s="82" t="s">
        <v>214</v>
      </c>
      <c r="C67" s="93" t="s">
        <v>651</v>
      </c>
      <c r="D67" s="1">
        <v>30</v>
      </c>
    </row>
    <row r="68" spans="1:4" ht="180.75" x14ac:dyDescent="0.25">
      <c r="A68" s="41" t="s">
        <v>56</v>
      </c>
      <c r="B68" s="88" t="s">
        <v>765</v>
      </c>
      <c r="C68" s="93" t="s">
        <v>764</v>
      </c>
      <c r="D68" s="40">
        <v>14</v>
      </c>
    </row>
    <row r="69" spans="1:4" ht="270" x14ac:dyDescent="0.25">
      <c r="A69" s="42" t="s">
        <v>171</v>
      </c>
      <c r="B69" s="95" t="s">
        <v>172</v>
      </c>
      <c r="C69" s="93" t="s">
        <v>652</v>
      </c>
      <c r="D69" s="40">
        <v>14</v>
      </c>
    </row>
    <row r="70" spans="1:4" ht="60" x14ac:dyDescent="0.25">
      <c r="A70" s="41" t="s">
        <v>191</v>
      </c>
      <c r="B70" s="89" t="s">
        <v>192</v>
      </c>
      <c r="C70" s="93" t="s">
        <v>653</v>
      </c>
      <c r="D70" s="40">
        <v>24</v>
      </c>
    </row>
    <row r="71" spans="1:4" ht="105" x14ac:dyDescent="0.25">
      <c r="A71" s="41" t="s">
        <v>193</v>
      </c>
      <c r="B71" s="89" t="s">
        <v>194</v>
      </c>
      <c r="C71" s="93" t="s">
        <v>654</v>
      </c>
      <c r="D71" s="40">
        <v>24</v>
      </c>
    </row>
    <row r="72" spans="1:4" ht="150" x14ac:dyDescent="0.25">
      <c r="A72" s="41" t="s">
        <v>206</v>
      </c>
      <c r="B72" s="89" t="s">
        <v>783</v>
      </c>
      <c r="C72" s="93" t="s">
        <v>766</v>
      </c>
      <c r="D72" s="40">
        <v>25</v>
      </c>
    </row>
    <row r="73" spans="1:4" ht="390" x14ac:dyDescent="0.25">
      <c r="A73" s="41" t="s">
        <v>82</v>
      </c>
      <c r="B73" s="89" t="s">
        <v>769</v>
      </c>
      <c r="C73" s="93" t="s">
        <v>768</v>
      </c>
      <c r="D73" s="40">
        <v>26</v>
      </c>
    </row>
    <row r="74" spans="1:4" ht="90.75" x14ac:dyDescent="0.25">
      <c r="A74" s="46" t="s">
        <v>178</v>
      </c>
      <c r="B74" s="90" t="s">
        <v>655</v>
      </c>
      <c r="C74" s="93" t="s">
        <v>656</v>
      </c>
      <c r="D74" s="1">
        <v>18</v>
      </c>
    </row>
    <row r="75" spans="1:4" ht="45.75" x14ac:dyDescent="0.25">
      <c r="A75" s="39" t="s">
        <v>185</v>
      </c>
      <c r="B75" s="90" t="s">
        <v>186</v>
      </c>
      <c r="C75" s="93" t="s">
        <v>657</v>
      </c>
      <c r="D75" s="1">
        <v>21</v>
      </c>
    </row>
    <row r="76" spans="1:4" ht="409.6" x14ac:dyDescent="0.25">
      <c r="A76" s="39" t="s">
        <v>682</v>
      </c>
      <c r="B76" s="90" t="s">
        <v>189</v>
      </c>
      <c r="C76" s="93" t="s">
        <v>658</v>
      </c>
      <c r="D76" s="1">
        <v>23</v>
      </c>
    </row>
    <row r="77" spans="1:4" ht="75.75" x14ac:dyDescent="0.25">
      <c r="A77" s="39" t="s">
        <v>195</v>
      </c>
      <c r="B77" s="90" t="s">
        <v>771</v>
      </c>
      <c r="C77" s="93" t="s">
        <v>770</v>
      </c>
      <c r="D77" s="1">
        <v>24</v>
      </c>
    </row>
    <row r="78" spans="1:4" ht="60.75" x14ac:dyDescent="0.25">
      <c r="A78" s="39" t="s">
        <v>197</v>
      </c>
      <c r="B78" s="90" t="s">
        <v>196</v>
      </c>
      <c r="C78" s="93" t="s">
        <v>659</v>
      </c>
      <c r="D78" s="1">
        <v>24</v>
      </c>
    </row>
    <row r="79" spans="1:4" ht="90" x14ac:dyDescent="0.25">
      <c r="A79" s="39" t="s">
        <v>198</v>
      </c>
      <c r="B79" s="90" t="s">
        <v>199</v>
      </c>
      <c r="C79" s="93" t="s">
        <v>660</v>
      </c>
      <c r="D79" s="1">
        <v>24</v>
      </c>
    </row>
    <row r="80" spans="1:4" ht="60" x14ac:dyDescent="0.25">
      <c r="A80" s="39" t="s">
        <v>200</v>
      </c>
      <c r="B80" s="90" t="s">
        <v>201</v>
      </c>
      <c r="C80" s="93" t="s">
        <v>661</v>
      </c>
      <c r="D80" s="1">
        <v>24</v>
      </c>
    </row>
    <row r="81" spans="1:5" ht="45.75" x14ac:dyDescent="0.25">
      <c r="A81" s="39" t="s">
        <v>202</v>
      </c>
      <c r="B81" s="90" t="s">
        <v>203</v>
      </c>
      <c r="C81" s="93" t="s">
        <v>662</v>
      </c>
      <c r="D81" s="1">
        <v>24</v>
      </c>
    </row>
    <row r="82" spans="1:5" ht="75.75" x14ac:dyDescent="0.25">
      <c r="A82" s="39" t="s">
        <v>204</v>
      </c>
      <c r="B82" s="90" t="s">
        <v>205</v>
      </c>
      <c r="C82" s="93" t="s">
        <v>663</v>
      </c>
      <c r="D82" s="1">
        <v>24</v>
      </c>
    </row>
    <row r="83" spans="1:5" ht="90.75" x14ac:dyDescent="0.25">
      <c r="A83" s="39" t="s">
        <v>237</v>
      </c>
      <c r="B83" s="90" t="s">
        <v>238</v>
      </c>
      <c r="C83" s="93" t="s">
        <v>664</v>
      </c>
      <c r="D83" s="1">
        <v>40</v>
      </c>
    </row>
    <row r="84" spans="1:5" ht="60.75" x14ac:dyDescent="0.25">
      <c r="A84" s="25" t="s">
        <v>183</v>
      </c>
      <c r="B84" s="80" t="s">
        <v>184</v>
      </c>
      <c r="C84" s="93" t="s">
        <v>665</v>
      </c>
      <c r="D84" s="40">
        <v>20</v>
      </c>
    </row>
    <row r="85" spans="1:5" ht="120.75" x14ac:dyDescent="0.25">
      <c r="A85" s="50" t="s">
        <v>217</v>
      </c>
      <c r="B85" s="91" t="s">
        <v>218</v>
      </c>
      <c r="C85" s="93" t="s">
        <v>628</v>
      </c>
      <c r="D85" s="40">
        <v>33</v>
      </c>
    </row>
    <row r="86" spans="1:5" ht="120.75" x14ac:dyDescent="0.25">
      <c r="A86" s="50" t="s">
        <v>232</v>
      </c>
      <c r="B86" s="91" t="s">
        <v>772</v>
      </c>
      <c r="C86" s="93" t="s">
        <v>773</v>
      </c>
      <c r="D86" s="40">
        <v>37</v>
      </c>
    </row>
    <row r="87" spans="1:5" ht="195.75" x14ac:dyDescent="0.25">
      <c r="A87" s="37" t="s">
        <v>219</v>
      </c>
      <c r="B87" s="82" t="s">
        <v>775</v>
      </c>
      <c r="C87" s="93" t="s">
        <v>774</v>
      </c>
      <c r="D87" s="40">
        <v>33</v>
      </c>
    </row>
    <row r="88" spans="1:5" ht="135.75" x14ac:dyDescent="0.25">
      <c r="A88" s="118" t="s">
        <v>786</v>
      </c>
      <c r="B88" s="113" t="s">
        <v>785</v>
      </c>
      <c r="C88" s="93" t="s">
        <v>784</v>
      </c>
      <c r="D88" s="40">
        <v>27</v>
      </c>
    </row>
    <row r="89" spans="1:5" ht="105.75" x14ac:dyDescent="0.25">
      <c r="A89" s="106" t="s">
        <v>406</v>
      </c>
      <c r="B89" s="113" t="s">
        <v>777</v>
      </c>
      <c r="C89" s="93" t="s">
        <v>776</v>
      </c>
      <c r="D89" s="1">
        <v>4</v>
      </c>
    </row>
    <row r="90" spans="1:5" ht="30.75" x14ac:dyDescent="0.25">
      <c r="A90" s="106" t="s">
        <v>675</v>
      </c>
      <c r="B90" s="113" t="s">
        <v>676</v>
      </c>
      <c r="C90" s="93" t="s">
        <v>677</v>
      </c>
      <c r="D90" s="1">
        <v>4</v>
      </c>
      <c r="E90" t="s">
        <v>789</v>
      </c>
    </row>
    <row r="91" spans="1:5" ht="120" x14ac:dyDescent="0.25">
      <c r="A91" s="52" t="s">
        <v>225</v>
      </c>
      <c r="B91" s="92" t="s">
        <v>779</v>
      </c>
      <c r="C91" s="93" t="s">
        <v>780</v>
      </c>
      <c r="D91" s="40">
        <v>35</v>
      </c>
    </row>
    <row r="92" spans="1:5" ht="45.75" x14ac:dyDescent="0.25">
      <c r="A92" s="28" t="s">
        <v>670</v>
      </c>
      <c r="B92" s="81" t="s">
        <v>144</v>
      </c>
      <c r="C92" s="93" t="s">
        <v>624</v>
      </c>
      <c r="D92" s="1">
        <v>5</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7B0C2-9FA5-4C35-BD94-59232B7C9FE4}">
  <dimension ref="A1:E92"/>
  <sheetViews>
    <sheetView topLeftCell="A67" zoomScale="130" zoomScaleNormal="130" workbookViewId="0">
      <selection activeCell="B69" sqref="B69"/>
    </sheetView>
  </sheetViews>
  <sheetFormatPr baseColWidth="10" defaultRowHeight="15" x14ac:dyDescent="0.25"/>
  <cols>
    <col min="1" max="1" width="15.28515625" bestFit="1" customWidth="1"/>
    <col min="2" max="2" width="29" bestFit="1" customWidth="1"/>
    <col min="3" max="3" width="68.85546875" customWidth="1"/>
  </cols>
  <sheetData>
    <row r="1" spans="1:4" x14ac:dyDescent="0.25">
      <c r="A1" t="s">
        <v>239</v>
      </c>
      <c r="B1" t="s">
        <v>136</v>
      </c>
      <c r="C1" t="s">
        <v>137</v>
      </c>
      <c r="D1" t="s">
        <v>163</v>
      </c>
    </row>
    <row r="2" spans="1:4" ht="45.75" x14ac:dyDescent="0.25">
      <c r="A2" s="143" t="s">
        <v>240</v>
      </c>
      <c r="B2" s="31" t="s">
        <v>325</v>
      </c>
      <c r="C2" s="79" t="s">
        <v>138</v>
      </c>
      <c r="D2" s="1">
        <v>1</v>
      </c>
    </row>
    <row r="3" spans="1:4" ht="45.75" x14ac:dyDescent="0.25">
      <c r="A3" s="143"/>
      <c r="B3" s="97" t="s">
        <v>685</v>
      </c>
      <c r="C3" s="79" t="s">
        <v>686</v>
      </c>
      <c r="D3" s="1">
        <v>2</v>
      </c>
    </row>
    <row r="4" spans="1:4" ht="75.75" x14ac:dyDescent="0.25">
      <c r="A4" s="143"/>
      <c r="B4" s="31" t="s">
        <v>426</v>
      </c>
      <c r="C4" s="79" t="s">
        <v>619</v>
      </c>
      <c r="D4" s="1">
        <v>6</v>
      </c>
    </row>
    <row r="5" spans="1:4" ht="45.75" x14ac:dyDescent="0.25">
      <c r="A5" s="143"/>
      <c r="B5" s="31" t="s">
        <v>393</v>
      </c>
      <c r="C5" s="79" t="s">
        <v>392</v>
      </c>
      <c r="D5" s="1">
        <v>15</v>
      </c>
    </row>
    <row r="6" spans="1:4" ht="75.75" x14ac:dyDescent="0.25">
      <c r="A6" s="143"/>
      <c r="B6" s="31" t="s">
        <v>394</v>
      </c>
      <c r="C6" s="79" t="s">
        <v>395</v>
      </c>
      <c r="D6" s="1">
        <v>16</v>
      </c>
    </row>
    <row r="7" spans="1:4" ht="90" x14ac:dyDescent="0.25">
      <c r="A7" s="143"/>
      <c r="B7" s="31" t="s">
        <v>396</v>
      </c>
      <c r="C7" s="99" t="s">
        <v>689</v>
      </c>
      <c r="D7" s="1">
        <v>19</v>
      </c>
    </row>
    <row r="8" spans="1:4" ht="45.75" x14ac:dyDescent="0.25">
      <c r="A8" s="143"/>
      <c r="B8" s="31" t="s">
        <v>397</v>
      </c>
      <c r="C8" s="79" t="s">
        <v>691</v>
      </c>
      <c r="D8" s="1">
        <v>21</v>
      </c>
    </row>
    <row r="9" spans="1:4" ht="45.75" x14ac:dyDescent="0.25">
      <c r="A9" s="143"/>
      <c r="B9" s="31" t="s">
        <v>398</v>
      </c>
      <c r="C9" s="79" t="s">
        <v>399</v>
      </c>
      <c r="D9" s="1">
        <v>22</v>
      </c>
    </row>
    <row r="10" spans="1:4" ht="75.75" x14ac:dyDescent="0.25">
      <c r="A10" s="143"/>
      <c r="B10" s="31" t="s">
        <v>428</v>
      </c>
      <c r="C10" s="79" t="s">
        <v>692</v>
      </c>
      <c r="D10" s="1">
        <v>32</v>
      </c>
    </row>
    <row r="11" spans="1:4" ht="90.75" x14ac:dyDescent="0.25">
      <c r="A11" s="143"/>
      <c r="B11" s="31" t="s">
        <v>229</v>
      </c>
      <c r="C11" s="79" t="s">
        <v>230</v>
      </c>
      <c r="D11" s="1">
        <v>36</v>
      </c>
    </row>
    <row r="12" spans="1:4" ht="105.75" x14ac:dyDescent="0.25">
      <c r="A12" s="143"/>
      <c r="B12" s="31" t="s">
        <v>382</v>
      </c>
      <c r="C12" s="79" t="s">
        <v>694</v>
      </c>
      <c r="D12" s="1">
        <v>38</v>
      </c>
    </row>
    <row r="13" spans="1:4" ht="60.75" x14ac:dyDescent="0.25">
      <c r="A13" s="143"/>
      <c r="B13" s="31" t="s">
        <v>668</v>
      </c>
      <c r="C13" s="79" t="s">
        <v>696</v>
      </c>
      <c r="D13" s="1">
        <v>39</v>
      </c>
    </row>
    <row r="14" spans="1:4" ht="30.75" x14ac:dyDescent="0.25">
      <c r="A14" s="143"/>
      <c r="B14" s="31" t="s">
        <v>667</v>
      </c>
      <c r="C14" s="79" t="s">
        <v>236</v>
      </c>
      <c r="D14" s="1">
        <v>39</v>
      </c>
    </row>
    <row r="15" spans="1:4" ht="60.75" x14ac:dyDescent="0.25">
      <c r="A15" s="146" t="s">
        <v>139</v>
      </c>
      <c r="B15" s="77" t="s">
        <v>390</v>
      </c>
      <c r="C15" s="80" t="s">
        <v>684</v>
      </c>
      <c r="D15" s="1">
        <v>1</v>
      </c>
    </row>
    <row r="16" spans="1:4" ht="60.75" x14ac:dyDescent="0.25">
      <c r="A16" s="146"/>
      <c r="B16" s="49" t="s">
        <v>697</v>
      </c>
      <c r="C16" s="80" t="s">
        <v>166</v>
      </c>
      <c r="D16" s="1">
        <v>11</v>
      </c>
    </row>
    <row r="17" spans="1:5" ht="75.75" x14ac:dyDescent="0.25">
      <c r="A17" s="146"/>
      <c r="B17" s="49" t="s">
        <v>334</v>
      </c>
      <c r="C17" s="80" t="s">
        <v>188</v>
      </c>
      <c r="D17" s="1">
        <v>21</v>
      </c>
    </row>
    <row r="18" spans="1:5" ht="60.75" x14ac:dyDescent="0.25">
      <c r="A18" s="146"/>
      <c r="B18" s="49" t="s">
        <v>669</v>
      </c>
      <c r="C18" s="80" t="s">
        <v>699</v>
      </c>
      <c r="D18" s="1">
        <v>22</v>
      </c>
    </row>
    <row r="19" spans="1:5" ht="195.75" x14ac:dyDescent="0.25">
      <c r="A19" s="146"/>
      <c r="B19" s="49" t="s">
        <v>168</v>
      </c>
      <c r="C19" s="80" t="s">
        <v>700</v>
      </c>
      <c r="D19" s="98">
        <v>11</v>
      </c>
    </row>
    <row r="20" spans="1:5" ht="225.75" x14ac:dyDescent="0.25">
      <c r="A20" s="146"/>
      <c r="B20" s="49" t="s">
        <v>703</v>
      </c>
      <c r="C20" s="80" t="s">
        <v>702</v>
      </c>
      <c r="D20" s="1">
        <v>1</v>
      </c>
    </row>
    <row r="21" spans="1:5" ht="90.75" x14ac:dyDescent="0.25">
      <c r="A21" s="146"/>
      <c r="B21" s="49" t="s">
        <v>145</v>
      </c>
      <c r="C21" s="80" t="s">
        <v>706</v>
      </c>
      <c r="D21" s="1">
        <v>5</v>
      </c>
    </row>
    <row r="22" spans="1:5" ht="90.75" x14ac:dyDescent="0.25">
      <c r="A22" s="145" t="s">
        <v>140</v>
      </c>
      <c r="B22" s="28" t="s">
        <v>146</v>
      </c>
      <c r="C22" s="81" t="s">
        <v>705</v>
      </c>
      <c r="D22" s="1">
        <v>5</v>
      </c>
    </row>
    <row r="23" spans="1:5" ht="105.75" x14ac:dyDescent="0.25">
      <c r="A23" s="145"/>
      <c r="B23" s="28" t="s">
        <v>231</v>
      </c>
      <c r="C23" s="107" t="s">
        <v>710</v>
      </c>
      <c r="D23" s="1">
        <v>36</v>
      </c>
    </row>
    <row r="24" spans="1:5" ht="165" x14ac:dyDescent="0.25">
      <c r="A24" s="145"/>
      <c r="B24" s="34" t="s">
        <v>141</v>
      </c>
      <c r="C24" s="108" t="s">
        <v>712</v>
      </c>
      <c r="D24" s="1">
        <v>3</v>
      </c>
    </row>
    <row r="25" spans="1:5" ht="75.75" x14ac:dyDescent="0.25">
      <c r="A25" s="145"/>
      <c r="B25" s="64" t="s">
        <v>407</v>
      </c>
      <c r="C25" s="65" t="s">
        <v>408</v>
      </c>
      <c r="D25" s="40">
        <v>30</v>
      </c>
    </row>
    <row r="26" spans="1:5" ht="270.75" x14ac:dyDescent="0.25">
      <c r="A26" s="144" t="s">
        <v>802</v>
      </c>
      <c r="B26" s="100" t="s">
        <v>275</v>
      </c>
      <c r="C26" s="83" t="s">
        <v>722</v>
      </c>
      <c r="D26" s="1">
        <v>15</v>
      </c>
    </row>
    <row r="27" spans="1:5" ht="75.75" x14ac:dyDescent="0.25">
      <c r="A27" s="144"/>
      <c r="B27" s="27" t="s">
        <v>724</v>
      </c>
      <c r="C27" s="83" t="s">
        <v>216</v>
      </c>
      <c r="D27" s="103" t="s">
        <v>723</v>
      </c>
    </row>
    <row r="28" spans="1:5" ht="90.75" x14ac:dyDescent="0.25">
      <c r="A28" s="144"/>
      <c r="B28" s="27" t="s">
        <v>220</v>
      </c>
      <c r="C28" s="83" t="s">
        <v>726</v>
      </c>
      <c r="D28" s="1">
        <v>33</v>
      </c>
    </row>
    <row r="29" spans="1:5" ht="45.75" x14ac:dyDescent="0.25">
      <c r="A29" s="141" t="s">
        <v>242</v>
      </c>
      <c r="B29" s="101" t="s">
        <v>142</v>
      </c>
      <c r="C29" s="84" t="s">
        <v>143</v>
      </c>
      <c r="D29" s="1">
        <v>4</v>
      </c>
      <c r="E29" t="s">
        <v>727</v>
      </c>
    </row>
    <row r="30" spans="1:5" ht="45.75" x14ac:dyDescent="0.25">
      <c r="A30" s="141"/>
      <c r="B30" s="101" t="s">
        <v>149</v>
      </c>
      <c r="C30" s="84" t="s">
        <v>150</v>
      </c>
      <c r="D30" s="1">
        <v>6</v>
      </c>
    </row>
    <row r="31" spans="1:5" ht="60.75" x14ac:dyDescent="0.25">
      <c r="A31" s="141"/>
      <c r="B31" s="101" t="s">
        <v>151</v>
      </c>
      <c r="C31" s="84" t="s">
        <v>152</v>
      </c>
      <c r="D31" s="103" t="s">
        <v>788</v>
      </c>
    </row>
    <row r="32" spans="1:5" ht="30.75" x14ac:dyDescent="0.25">
      <c r="A32" s="141"/>
      <c r="B32" s="101" t="s">
        <v>153</v>
      </c>
      <c r="C32" s="84" t="s">
        <v>154</v>
      </c>
      <c r="D32" s="1">
        <v>6</v>
      </c>
    </row>
    <row r="33" spans="1:5" ht="45.75" x14ac:dyDescent="0.25">
      <c r="A33" s="141"/>
      <c r="B33" s="101" t="s">
        <v>164</v>
      </c>
      <c r="C33" s="84" t="s">
        <v>165</v>
      </c>
      <c r="D33" s="1">
        <v>11</v>
      </c>
    </row>
    <row r="34" spans="1:5" ht="60.75" x14ac:dyDescent="0.25">
      <c r="A34" s="141"/>
      <c r="B34" s="104" t="s">
        <v>147</v>
      </c>
      <c r="C34" s="84" t="s">
        <v>633</v>
      </c>
      <c r="D34" s="103" t="s">
        <v>728</v>
      </c>
    </row>
    <row r="35" spans="1:5" ht="75.75" x14ac:dyDescent="0.25">
      <c r="A35" s="141"/>
      <c r="B35" s="104" t="s">
        <v>221</v>
      </c>
      <c r="C35" s="84" t="s">
        <v>222</v>
      </c>
      <c r="D35" s="1">
        <v>33</v>
      </c>
      <c r="E35" t="s">
        <v>729</v>
      </c>
    </row>
    <row r="36" spans="1:5" ht="30.75" x14ac:dyDescent="0.25">
      <c r="A36" s="141"/>
      <c r="B36" s="104" t="s">
        <v>730</v>
      </c>
      <c r="C36" s="84" t="s">
        <v>227</v>
      </c>
      <c r="D36" s="1">
        <v>35</v>
      </c>
    </row>
    <row r="37" spans="1:5" ht="45.75" x14ac:dyDescent="0.25">
      <c r="A37" s="141"/>
      <c r="B37" s="25" t="s">
        <v>157</v>
      </c>
      <c r="C37" s="26" t="s">
        <v>158</v>
      </c>
      <c r="D37" s="1">
        <v>6</v>
      </c>
    </row>
    <row r="38" spans="1:5" ht="60.75" x14ac:dyDescent="0.25">
      <c r="A38" s="140" t="s">
        <v>243</v>
      </c>
      <c r="B38" s="102" t="s">
        <v>346</v>
      </c>
      <c r="C38" s="85" t="s">
        <v>734</v>
      </c>
      <c r="D38" s="1">
        <v>5</v>
      </c>
    </row>
    <row r="39" spans="1:5" ht="45.75" x14ac:dyDescent="0.25">
      <c r="A39" s="140"/>
      <c r="B39" s="102" t="s">
        <v>173</v>
      </c>
      <c r="C39" s="85" t="s">
        <v>174</v>
      </c>
      <c r="D39" s="1">
        <v>15</v>
      </c>
    </row>
    <row r="40" spans="1:5" ht="45.75" x14ac:dyDescent="0.25">
      <c r="A40" s="140"/>
      <c r="B40" s="102" t="s">
        <v>159</v>
      </c>
      <c r="C40" s="85" t="s">
        <v>160</v>
      </c>
      <c r="D40" s="117" t="s">
        <v>787</v>
      </c>
    </row>
    <row r="41" spans="1:5" ht="60.75" x14ac:dyDescent="0.25">
      <c r="A41" s="140"/>
      <c r="B41" s="61" t="s">
        <v>347</v>
      </c>
      <c r="C41" s="85" t="s">
        <v>735</v>
      </c>
      <c r="D41" s="1">
        <v>21</v>
      </c>
    </row>
    <row r="42" spans="1:5" ht="105.75" x14ac:dyDescent="0.25">
      <c r="A42" s="140"/>
      <c r="B42" s="61" t="s">
        <v>640</v>
      </c>
      <c r="C42" s="85" t="s">
        <v>190</v>
      </c>
      <c r="D42" s="1">
        <v>24</v>
      </c>
    </row>
    <row r="43" spans="1:5" ht="120.75" x14ac:dyDescent="0.25">
      <c r="A43" s="140"/>
      <c r="B43" s="61" t="s">
        <v>215</v>
      </c>
      <c r="C43" s="85" t="s">
        <v>737</v>
      </c>
      <c r="D43" s="1">
        <v>31</v>
      </c>
    </row>
    <row r="44" spans="1:5" ht="45.75" x14ac:dyDescent="0.25">
      <c r="A44" s="147" t="s">
        <v>244</v>
      </c>
      <c r="B44" s="38" t="s">
        <v>148</v>
      </c>
      <c r="C44" s="86" t="s">
        <v>739</v>
      </c>
      <c r="D44" s="1">
        <v>6</v>
      </c>
    </row>
    <row r="45" spans="1:5" ht="105.75" x14ac:dyDescent="0.25">
      <c r="A45" s="147"/>
      <c r="B45" s="38" t="s">
        <v>169</v>
      </c>
      <c r="C45" s="32" t="s">
        <v>170</v>
      </c>
      <c r="D45" s="1">
        <v>12</v>
      </c>
    </row>
    <row r="46" spans="1:5" ht="60.75" x14ac:dyDescent="0.25">
      <c r="A46" s="147"/>
      <c r="B46" s="38" t="s">
        <v>210</v>
      </c>
      <c r="C46" s="32" t="s">
        <v>211</v>
      </c>
      <c r="D46" s="117" t="s">
        <v>741</v>
      </c>
    </row>
    <row r="47" spans="1:5" ht="60.75" x14ac:dyDescent="0.25">
      <c r="A47" s="147"/>
      <c r="B47" s="53" t="s">
        <v>228</v>
      </c>
      <c r="C47" s="86" t="s">
        <v>743</v>
      </c>
      <c r="D47" s="1">
        <v>35</v>
      </c>
    </row>
    <row r="48" spans="1:5" ht="45.75" x14ac:dyDescent="0.25">
      <c r="A48" s="147"/>
      <c r="B48" s="53" t="s">
        <v>161</v>
      </c>
      <c r="C48" s="32" t="s">
        <v>162</v>
      </c>
      <c r="D48" s="1">
        <v>7</v>
      </c>
    </row>
    <row r="49" spans="1:4" ht="30.75" x14ac:dyDescent="0.25">
      <c r="A49" s="153" t="s">
        <v>674</v>
      </c>
      <c r="B49" s="76" t="s">
        <v>155</v>
      </c>
      <c r="C49" s="33" t="s">
        <v>156</v>
      </c>
      <c r="D49" s="117" t="s">
        <v>749</v>
      </c>
    </row>
    <row r="50" spans="1:4" ht="45.75" x14ac:dyDescent="0.25">
      <c r="A50" s="153"/>
      <c r="B50" s="111" t="s">
        <v>744</v>
      </c>
      <c r="C50" s="87" t="s">
        <v>745</v>
      </c>
      <c r="D50" s="117" t="s">
        <v>782</v>
      </c>
    </row>
    <row r="51" spans="1:4" ht="105.75" x14ac:dyDescent="0.25">
      <c r="A51" s="153"/>
      <c r="B51" s="105" t="s">
        <v>747</v>
      </c>
      <c r="C51" s="33" t="s">
        <v>167</v>
      </c>
      <c r="D51" s="1">
        <v>11</v>
      </c>
    </row>
    <row r="52" spans="1:4" ht="30.75" x14ac:dyDescent="0.25">
      <c r="A52" s="153"/>
      <c r="B52" s="76" t="s">
        <v>179</v>
      </c>
      <c r="C52" s="33" t="s">
        <v>180</v>
      </c>
      <c r="D52" s="1">
        <v>18</v>
      </c>
    </row>
    <row r="53" spans="1:4" ht="30.75" x14ac:dyDescent="0.25">
      <c r="A53" s="153"/>
      <c r="B53" s="76" t="s">
        <v>181</v>
      </c>
      <c r="C53" s="33" t="s">
        <v>182</v>
      </c>
      <c r="D53" s="117" t="s">
        <v>748</v>
      </c>
    </row>
    <row r="54" spans="1:4" ht="75.75" x14ac:dyDescent="0.25">
      <c r="A54" s="153"/>
      <c r="B54" s="76" t="s">
        <v>223</v>
      </c>
      <c r="C54" s="33" t="s">
        <v>224</v>
      </c>
      <c r="D54" s="1">
        <v>33</v>
      </c>
    </row>
    <row r="55" spans="1:4" ht="30.75" x14ac:dyDescent="0.25">
      <c r="A55" s="153"/>
      <c r="B55" s="76" t="s">
        <v>234</v>
      </c>
      <c r="C55" s="33" t="s">
        <v>235</v>
      </c>
      <c r="D55" s="1">
        <v>39</v>
      </c>
    </row>
    <row r="56" spans="1:4" ht="345.75" x14ac:dyDescent="0.25">
      <c r="A56" s="154" t="s">
        <v>245</v>
      </c>
      <c r="B56" s="44" t="s">
        <v>755</v>
      </c>
      <c r="C56" s="82" t="s">
        <v>757</v>
      </c>
      <c r="D56" s="1">
        <v>8</v>
      </c>
    </row>
    <row r="57" spans="1:4" ht="90.75" x14ac:dyDescent="0.25">
      <c r="A57" s="154"/>
      <c r="B57" s="44" t="s">
        <v>175</v>
      </c>
      <c r="C57" s="30" t="s">
        <v>176</v>
      </c>
      <c r="D57" s="1">
        <v>16</v>
      </c>
    </row>
    <row r="58" spans="1:4" ht="330.75" x14ac:dyDescent="0.25">
      <c r="A58" s="154"/>
      <c r="B58" s="44" t="s">
        <v>759</v>
      </c>
      <c r="C58" s="82" t="s">
        <v>758</v>
      </c>
      <c r="D58" s="1">
        <v>17</v>
      </c>
    </row>
    <row r="59" spans="1:4" ht="360.75" x14ac:dyDescent="0.25">
      <c r="A59" s="154"/>
      <c r="B59" s="44" t="s">
        <v>177</v>
      </c>
      <c r="C59" s="82" t="s">
        <v>761</v>
      </c>
      <c r="D59" s="1">
        <v>17</v>
      </c>
    </row>
    <row r="60" spans="1:4" ht="105.75" x14ac:dyDescent="0.25">
      <c r="A60" s="154"/>
      <c r="B60" s="44" t="s">
        <v>781</v>
      </c>
      <c r="C60" s="82" t="s">
        <v>762</v>
      </c>
      <c r="D60" s="1">
        <v>19</v>
      </c>
    </row>
    <row r="61" spans="1:4" ht="165.75" x14ac:dyDescent="0.25">
      <c r="A61" s="154"/>
      <c r="B61" s="44" t="s">
        <v>209</v>
      </c>
      <c r="C61" s="30" t="s">
        <v>208</v>
      </c>
      <c r="D61" s="1">
        <v>28</v>
      </c>
    </row>
    <row r="62" spans="1:4" ht="75.75" x14ac:dyDescent="0.25">
      <c r="A62" s="154"/>
      <c r="B62" s="44" t="s">
        <v>681</v>
      </c>
      <c r="C62" s="30" t="s">
        <v>212</v>
      </c>
      <c r="D62" s="1">
        <v>28</v>
      </c>
    </row>
    <row r="63" spans="1:4" ht="150.75" x14ac:dyDescent="0.25">
      <c r="A63" s="154"/>
      <c r="B63" s="44" t="s">
        <v>213</v>
      </c>
      <c r="C63" s="30" t="s">
        <v>214</v>
      </c>
      <c r="D63" s="1">
        <v>30</v>
      </c>
    </row>
    <row r="64" spans="1:4" ht="195.75" x14ac:dyDescent="0.25">
      <c r="A64" s="154"/>
      <c r="B64" s="25" t="s">
        <v>219</v>
      </c>
      <c r="C64" s="26" t="s">
        <v>775</v>
      </c>
      <c r="D64" s="40">
        <v>33</v>
      </c>
    </row>
    <row r="65" spans="1:5" ht="180.75" x14ac:dyDescent="0.25">
      <c r="A65" s="152" t="s">
        <v>246</v>
      </c>
      <c r="B65" s="41" t="s">
        <v>56</v>
      </c>
      <c r="C65" s="88" t="s">
        <v>765</v>
      </c>
      <c r="D65" s="40">
        <v>14</v>
      </c>
    </row>
    <row r="66" spans="1:5" ht="195" x14ac:dyDescent="0.25">
      <c r="A66" s="152"/>
      <c r="B66" s="42" t="s">
        <v>171</v>
      </c>
      <c r="C66" s="43" t="s">
        <v>172</v>
      </c>
      <c r="D66" s="40">
        <v>14</v>
      </c>
    </row>
    <row r="67" spans="1:5" ht="60" x14ac:dyDescent="0.25">
      <c r="A67" s="152"/>
      <c r="B67" s="41" t="s">
        <v>191</v>
      </c>
      <c r="C67" s="43" t="s">
        <v>192</v>
      </c>
      <c r="D67" s="40">
        <v>24</v>
      </c>
    </row>
    <row r="68" spans="1:5" ht="75" x14ac:dyDescent="0.25">
      <c r="A68" s="152"/>
      <c r="B68" s="41" t="s">
        <v>193</v>
      </c>
      <c r="C68" s="43" t="s">
        <v>194</v>
      </c>
      <c r="D68" s="40">
        <v>24</v>
      </c>
    </row>
    <row r="69" spans="1:5" ht="150" x14ac:dyDescent="0.25">
      <c r="A69" s="152"/>
      <c r="B69" s="41" t="s">
        <v>206</v>
      </c>
      <c r="C69" s="89" t="s">
        <v>767</v>
      </c>
      <c r="D69" s="40">
        <v>25</v>
      </c>
    </row>
    <row r="70" spans="1:5" ht="390" x14ac:dyDescent="0.25">
      <c r="A70" s="152"/>
      <c r="B70" s="41" t="s">
        <v>82</v>
      </c>
      <c r="C70" s="89" t="s">
        <v>769</v>
      </c>
      <c r="D70" s="40">
        <v>26</v>
      </c>
      <c r="E70" t="s">
        <v>207</v>
      </c>
    </row>
    <row r="71" spans="1:5" ht="90.75" x14ac:dyDescent="0.25">
      <c r="A71" s="151" t="s">
        <v>247</v>
      </c>
      <c r="B71" s="46" t="s">
        <v>178</v>
      </c>
      <c r="C71" s="90" t="s">
        <v>655</v>
      </c>
      <c r="D71" s="1">
        <v>18</v>
      </c>
    </row>
    <row r="72" spans="1:5" ht="45.75" x14ac:dyDescent="0.25">
      <c r="A72" s="151"/>
      <c r="B72" s="39" t="s">
        <v>185</v>
      </c>
      <c r="C72" s="90" t="s">
        <v>186</v>
      </c>
      <c r="D72" s="1">
        <v>21</v>
      </c>
    </row>
    <row r="73" spans="1:5" ht="409.6" x14ac:dyDescent="0.25">
      <c r="A73" s="151"/>
      <c r="B73" s="78" t="s">
        <v>682</v>
      </c>
      <c r="C73" s="47" t="s">
        <v>189</v>
      </c>
      <c r="D73" s="1">
        <v>23</v>
      </c>
    </row>
    <row r="74" spans="1:5" ht="75.75" x14ac:dyDescent="0.25">
      <c r="A74" s="151"/>
      <c r="B74" s="39" t="s">
        <v>195</v>
      </c>
      <c r="C74" s="90" t="s">
        <v>771</v>
      </c>
      <c r="D74" s="1">
        <v>24</v>
      </c>
    </row>
    <row r="75" spans="1:5" ht="60.75" x14ac:dyDescent="0.25">
      <c r="A75" s="151"/>
      <c r="B75" s="39" t="s">
        <v>197</v>
      </c>
      <c r="C75" s="47" t="s">
        <v>196</v>
      </c>
      <c r="D75" s="1">
        <v>24</v>
      </c>
    </row>
    <row r="76" spans="1:5" ht="75.75" x14ac:dyDescent="0.25">
      <c r="A76" s="151"/>
      <c r="B76" s="39" t="s">
        <v>198</v>
      </c>
      <c r="C76" s="47" t="s">
        <v>199</v>
      </c>
      <c r="D76" s="1">
        <v>24</v>
      </c>
    </row>
    <row r="77" spans="1:5" ht="45.75" x14ac:dyDescent="0.25">
      <c r="A77" s="151"/>
      <c r="B77" s="39" t="s">
        <v>200</v>
      </c>
      <c r="C77" s="47" t="s">
        <v>201</v>
      </c>
      <c r="D77" s="1">
        <v>24</v>
      </c>
    </row>
    <row r="78" spans="1:5" ht="45.75" x14ac:dyDescent="0.25">
      <c r="A78" s="151"/>
      <c r="B78" s="39" t="s">
        <v>202</v>
      </c>
      <c r="C78" s="47" t="s">
        <v>203</v>
      </c>
      <c r="D78" s="1">
        <v>24</v>
      </c>
    </row>
    <row r="79" spans="1:5" ht="75.75" x14ac:dyDescent="0.25">
      <c r="A79" s="151"/>
      <c r="B79" s="39" t="s">
        <v>204</v>
      </c>
      <c r="C79" s="47" t="s">
        <v>205</v>
      </c>
      <c r="D79" s="1">
        <v>24</v>
      </c>
    </row>
    <row r="80" spans="1:5" ht="90.75" x14ac:dyDescent="0.25">
      <c r="A80" s="151"/>
      <c r="B80" s="39" t="s">
        <v>237</v>
      </c>
      <c r="C80" s="47" t="s">
        <v>238</v>
      </c>
      <c r="D80" s="1">
        <v>40</v>
      </c>
    </row>
    <row r="81" spans="1:5" ht="60.75" x14ac:dyDescent="0.25">
      <c r="A81" s="151"/>
      <c r="B81" s="25" t="s">
        <v>183</v>
      </c>
      <c r="C81" s="26" t="s">
        <v>184</v>
      </c>
      <c r="D81" s="40">
        <v>20</v>
      </c>
    </row>
    <row r="82" spans="1:5" ht="45.75" x14ac:dyDescent="0.25">
      <c r="A82" s="96"/>
      <c r="B82" s="28" t="s">
        <v>670</v>
      </c>
      <c r="C82" s="29" t="s">
        <v>144</v>
      </c>
      <c r="D82" s="1">
        <v>5</v>
      </c>
    </row>
    <row r="83" spans="1:5" ht="120.75" x14ac:dyDescent="0.25">
      <c r="A83" s="142" t="s">
        <v>248</v>
      </c>
      <c r="B83" s="50" t="s">
        <v>217</v>
      </c>
      <c r="C83" s="51" t="s">
        <v>218</v>
      </c>
      <c r="D83" s="40">
        <v>33</v>
      </c>
    </row>
    <row r="84" spans="1:5" ht="60.75" x14ac:dyDescent="0.25">
      <c r="A84" s="142"/>
      <c r="B84" s="50" t="s">
        <v>232</v>
      </c>
      <c r="C84" s="51" t="s">
        <v>233</v>
      </c>
      <c r="D84" s="40">
        <v>37</v>
      </c>
    </row>
    <row r="85" spans="1:5" ht="45" x14ac:dyDescent="0.25">
      <c r="A85" s="148" t="s">
        <v>672</v>
      </c>
      <c r="B85" s="62" t="s">
        <v>402</v>
      </c>
      <c r="C85" s="109" t="s">
        <v>401</v>
      </c>
      <c r="D85" s="1">
        <v>3</v>
      </c>
    </row>
    <row r="86" spans="1:5" ht="60.75" x14ac:dyDescent="0.25">
      <c r="A86" s="148"/>
      <c r="B86" s="62" t="s">
        <v>403</v>
      </c>
      <c r="C86" s="82" t="s">
        <v>718</v>
      </c>
      <c r="D86" s="1">
        <v>4</v>
      </c>
    </row>
    <row r="87" spans="1:5" ht="150.75" x14ac:dyDescent="0.25">
      <c r="A87" s="148"/>
      <c r="B87" s="44" t="s">
        <v>713</v>
      </c>
      <c r="C87" s="82" t="s">
        <v>714</v>
      </c>
      <c r="D87" s="1">
        <v>24</v>
      </c>
    </row>
    <row r="88" spans="1:5" ht="90.75" x14ac:dyDescent="0.25">
      <c r="A88" s="148"/>
      <c r="B88" s="62" t="s">
        <v>404</v>
      </c>
      <c r="C88" s="82" t="s">
        <v>720</v>
      </c>
      <c r="D88" s="1">
        <v>32</v>
      </c>
    </row>
    <row r="89" spans="1:5" ht="105.75" x14ac:dyDescent="0.25">
      <c r="A89" s="149" t="s">
        <v>778</v>
      </c>
      <c r="B89" s="106" t="s">
        <v>406</v>
      </c>
      <c r="C89" s="113" t="s">
        <v>777</v>
      </c>
      <c r="D89" s="1">
        <v>4</v>
      </c>
    </row>
    <row r="90" spans="1:5" ht="30.75" x14ac:dyDescent="0.25">
      <c r="A90" s="150"/>
      <c r="B90" s="106" t="s">
        <v>675</v>
      </c>
      <c r="C90" s="113" t="s">
        <v>676</v>
      </c>
      <c r="D90" s="1">
        <v>4</v>
      </c>
      <c r="E90" t="s">
        <v>789</v>
      </c>
    </row>
    <row r="91" spans="1:5" ht="135.75" x14ac:dyDescent="0.25">
      <c r="A91" s="150"/>
      <c r="B91" s="118" t="s">
        <v>786</v>
      </c>
      <c r="C91" s="113" t="s">
        <v>785</v>
      </c>
      <c r="D91" s="40">
        <v>27</v>
      </c>
    </row>
    <row r="92" spans="1:5" ht="120" x14ac:dyDescent="0.25">
      <c r="A92" s="150"/>
      <c r="B92" s="52" t="s">
        <v>225</v>
      </c>
      <c r="C92" s="92" t="s">
        <v>779</v>
      </c>
      <c r="D92" s="40">
        <v>35</v>
      </c>
    </row>
  </sheetData>
  <mergeCells count="14">
    <mergeCell ref="A85:A88"/>
    <mergeCell ref="A89:A92"/>
    <mergeCell ref="A71:A81"/>
    <mergeCell ref="A65:A70"/>
    <mergeCell ref="A49:A55"/>
    <mergeCell ref="A56:A64"/>
    <mergeCell ref="A38:A43"/>
    <mergeCell ref="A29:A37"/>
    <mergeCell ref="A83:A84"/>
    <mergeCell ref="A2:A14"/>
    <mergeCell ref="A26:A28"/>
    <mergeCell ref="A22:A25"/>
    <mergeCell ref="A15:A21"/>
    <mergeCell ref="A44:A48"/>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91696-33D9-4020-918F-FC0B58323126}">
  <dimension ref="A1:E40"/>
  <sheetViews>
    <sheetView zoomScale="115" zoomScaleNormal="115" workbookViewId="0">
      <selection activeCell="A3" sqref="A3:A5"/>
    </sheetView>
  </sheetViews>
  <sheetFormatPr baseColWidth="10" defaultRowHeight="15" x14ac:dyDescent="0.25"/>
  <cols>
    <col min="1" max="1" width="15.28515625" bestFit="1" customWidth="1"/>
    <col min="2" max="2" width="17" customWidth="1"/>
  </cols>
  <sheetData>
    <row r="1" spans="1:5" ht="15" customHeight="1" x14ac:dyDescent="0.25">
      <c r="A1" s="164" t="s">
        <v>240</v>
      </c>
      <c r="B1" s="158" t="s">
        <v>673</v>
      </c>
    </row>
    <row r="2" spans="1:5" x14ac:dyDescent="0.25">
      <c r="A2" s="164"/>
      <c r="B2" s="159"/>
    </row>
    <row r="3" spans="1:5" x14ac:dyDescent="0.25">
      <c r="A3" s="165" t="s">
        <v>802</v>
      </c>
      <c r="B3" s="159"/>
    </row>
    <row r="4" spans="1:5" x14ac:dyDescent="0.25">
      <c r="A4" s="165"/>
      <c r="B4" s="159"/>
    </row>
    <row r="5" spans="1:5" x14ac:dyDescent="0.25">
      <c r="A5" s="165"/>
      <c r="B5" s="159"/>
    </row>
    <row r="6" spans="1:5" x14ac:dyDescent="0.25">
      <c r="A6" s="166" t="s">
        <v>243</v>
      </c>
      <c r="B6" s="159"/>
    </row>
    <row r="7" spans="1:5" x14ac:dyDescent="0.25">
      <c r="A7" s="166"/>
      <c r="B7" s="159"/>
    </row>
    <row r="8" spans="1:5" x14ac:dyDescent="0.25">
      <c r="A8" s="166"/>
      <c r="B8" s="159"/>
      <c r="C8" s="155" t="s">
        <v>678</v>
      </c>
      <c r="D8" s="157"/>
      <c r="E8" s="157"/>
    </row>
    <row r="9" spans="1:5" x14ac:dyDescent="0.25">
      <c r="A9" s="148" t="s">
        <v>245</v>
      </c>
      <c r="B9" s="159"/>
      <c r="C9" s="155"/>
      <c r="D9" s="157"/>
      <c r="E9" s="157"/>
    </row>
    <row r="10" spans="1:5" x14ac:dyDescent="0.25">
      <c r="A10" s="148"/>
      <c r="B10" s="159"/>
      <c r="C10" s="155"/>
      <c r="D10" s="157"/>
      <c r="E10" s="157"/>
    </row>
    <row r="11" spans="1:5" x14ac:dyDescent="0.25">
      <c r="A11" s="148"/>
      <c r="B11" s="159"/>
      <c r="C11" s="155"/>
      <c r="D11" s="157"/>
      <c r="E11" s="157"/>
    </row>
    <row r="12" spans="1:5" x14ac:dyDescent="0.25">
      <c r="A12" s="174" t="s">
        <v>247</v>
      </c>
      <c r="B12" s="159"/>
    </row>
    <row r="13" spans="1:5" x14ac:dyDescent="0.25">
      <c r="A13" s="174"/>
      <c r="B13" s="159"/>
    </row>
    <row r="14" spans="1:5" x14ac:dyDescent="0.25">
      <c r="A14" s="174"/>
      <c r="B14" s="159"/>
    </row>
    <row r="15" spans="1:5" ht="45" customHeight="1" x14ac:dyDescent="0.25">
      <c r="A15" s="176" t="s">
        <v>140</v>
      </c>
      <c r="B15" s="159"/>
    </row>
    <row r="16" spans="1:5" x14ac:dyDescent="0.25">
      <c r="A16" s="176"/>
      <c r="B16" s="159"/>
    </row>
    <row r="17" spans="1:5" x14ac:dyDescent="0.25">
      <c r="A17" s="176"/>
      <c r="B17" s="159"/>
    </row>
    <row r="18" spans="1:5" x14ac:dyDescent="0.25">
      <c r="A18" s="162" t="s">
        <v>248</v>
      </c>
      <c r="B18" s="159"/>
    </row>
    <row r="19" spans="1:5" x14ac:dyDescent="0.25">
      <c r="A19" s="163"/>
      <c r="B19" s="160"/>
    </row>
    <row r="20" spans="1:5" ht="45" customHeight="1" x14ac:dyDescent="0.25">
      <c r="A20" s="177" t="s">
        <v>242</v>
      </c>
      <c r="B20" s="167" t="s">
        <v>249</v>
      </c>
    </row>
    <row r="21" spans="1:5" x14ac:dyDescent="0.25">
      <c r="A21" s="177"/>
      <c r="B21" s="168"/>
    </row>
    <row r="22" spans="1:5" ht="15" customHeight="1" x14ac:dyDescent="0.25">
      <c r="A22" s="177"/>
      <c r="B22" s="168"/>
      <c r="C22" s="155" t="s">
        <v>679</v>
      </c>
      <c r="D22" s="157"/>
      <c r="E22" s="157"/>
    </row>
    <row r="23" spans="1:5" x14ac:dyDescent="0.25">
      <c r="A23" s="179" t="s">
        <v>244</v>
      </c>
      <c r="B23" s="168"/>
      <c r="C23" s="155"/>
      <c r="D23" s="157"/>
      <c r="E23" s="157"/>
    </row>
    <row r="24" spans="1:5" x14ac:dyDescent="0.25">
      <c r="A24" s="179"/>
      <c r="B24" s="168"/>
      <c r="C24" s="155"/>
      <c r="D24" s="157"/>
      <c r="E24" s="157"/>
    </row>
    <row r="25" spans="1:5" x14ac:dyDescent="0.25">
      <c r="A25" s="170" t="s">
        <v>674</v>
      </c>
      <c r="B25" s="168"/>
      <c r="C25" s="155"/>
      <c r="D25" s="157"/>
      <c r="E25" s="157"/>
    </row>
    <row r="26" spans="1:5" x14ac:dyDescent="0.25">
      <c r="A26" s="170"/>
      <c r="B26" s="168"/>
    </row>
    <row r="27" spans="1:5" x14ac:dyDescent="0.25">
      <c r="A27" s="170"/>
      <c r="B27" s="168"/>
    </row>
    <row r="28" spans="1:5" ht="30" customHeight="1" x14ac:dyDescent="0.25">
      <c r="A28" s="178" t="s">
        <v>139</v>
      </c>
      <c r="B28" s="168"/>
    </row>
    <row r="29" spans="1:5" x14ac:dyDescent="0.25">
      <c r="A29" s="178"/>
      <c r="B29" s="168"/>
    </row>
    <row r="30" spans="1:5" x14ac:dyDescent="0.25">
      <c r="A30" s="178"/>
      <c r="B30" s="169"/>
    </row>
    <row r="31" spans="1:5" ht="30" customHeight="1" x14ac:dyDescent="0.25">
      <c r="A31" s="175" t="s">
        <v>778</v>
      </c>
      <c r="B31" s="171" t="s">
        <v>250</v>
      </c>
    </row>
    <row r="32" spans="1:5" x14ac:dyDescent="0.25">
      <c r="A32" s="175"/>
      <c r="B32" s="172"/>
      <c r="C32" s="155" t="s">
        <v>680</v>
      </c>
      <c r="D32" s="156"/>
      <c r="E32" s="156"/>
    </row>
    <row r="33" spans="1:5" x14ac:dyDescent="0.25">
      <c r="A33" s="161" t="s">
        <v>246</v>
      </c>
      <c r="B33" s="172"/>
      <c r="C33" s="155"/>
      <c r="D33" s="156"/>
      <c r="E33" s="156"/>
    </row>
    <row r="34" spans="1:5" x14ac:dyDescent="0.25">
      <c r="A34" s="161"/>
      <c r="B34" s="172"/>
      <c r="C34" s="155"/>
      <c r="D34" s="156"/>
      <c r="E34" s="156"/>
    </row>
    <row r="35" spans="1:5" x14ac:dyDescent="0.25">
      <c r="A35" s="161"/>
      <c r="B35" s="172"/>
      <c r="C35" s="115"/>
      <c r="D35" s="116"/>
      <c r="E35" s="116"/>
    </row>
    <row r="36" spans="1:5" x14ac:dyDescent="0.25">
      <c r="A36" s="148" t="s">
        <v>672</v>
      </c>
      <c r="B36" s="172"/>
    </row>
    <row r="37" spans="1:5" x14ac:dyDescent="0.25">
      <c r="A37" s="148"/>
      <c r="B37" s="173"/>
    </row>
    <row r="38" spans="1:5" x14ac:dyDescent="0.25">
      <c r="A38" s="114"/>
    </row>
    <row r="39" spans="1:5" x14ac:dyDescent="0.25">
      <c r="A39" s="114"/>
    </row>
    <row r="40" spans="1:5" x14ac:dyDescent="0.25">
      <c r="A40" s="114"/>
    </row>
  </sheetData>
  <mergeCells count="20">
    <mergeCell ref="A36:A37"/>
    <mergeCell ref="B20:B30"/>
    <mergeCell ref="A25:A27"/>
    <mergeCell ref="B31:B37"/>
    <mergeCell ref="A9:A11"/>
    <mergeCell ref="A12:A14"/>
    <mergeCell ref="A31:A32"/>
    <mergeCell ref="A15:A17"/>
    <mergeCell ref="A20:A22"/>
    <mergeCell ref="A28:A30"/>
    <mergeCell ref="A23:A24"/>
    <mergeCell ref="C32:E34"/>
    <mergeCell ref="C8:E11"/>
    <mergeCell ref="C22:E25"/>
    <mergeCell ref="B1:B19"/>
    <mergeCell ref="A33:A35"/>
    <mergeCell ref="A18:A19"/>
    <mergeCell ref="A1:A2"/>
    <mergeCell ref="A3:A5"/>
    <mergeCell ref="A6:A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4F334-A22B-48B3-88D4-366F84F7C535}">
  <dimension ref="A1:AU85"/>
  <sheetViews>
    <sheetView topLeftCell="V1" zoomScale="115" zoomScaleNormal="115" workbookViewId="0">
      <selection activeCell="B41" sqref="B41"/>
    </sheetView>
  </sheetViews>
  <sheetFormatPr baseColWidth="10" defaultRowHeight="15" x14ac:dyDescent="0.25"/>
  <cols>
    <col min="1" max="1" width="30.28515625" bestFit="1" customWidth="1"/>
    <col min="2" max="2" width="12.85546875" bestFit="1" customWidth="1"/>
    <col min="5" max="5" width="41.42578125" bestFit="1" customWidth="1"/>
    <col min="6" max="6" width="12.85546875" bestFit="1" customWidth="1"/>
    <col min="8" max="8" width="13.28515625" customWidth="1"/>
    <col min="9" max="9" width="38" bestFit="1" customWidth="1"/>
    <col min="10" max="10" width="12.85546875" bestFit="1" customWidth="1"/>
    <col min="12" max="12" width="53.140625" bestFit="1" customWidth="1"/>
    <col min="13" max="13" width="12.7109375" customWidth="1"/>
    <col min="15" max="15" width="39.42578125" customWidth="1"/>
    <col min="16" max="16" width="12.7109375" customWidth="1"/>
    <col min="18" max="18" width="39.5703125" customWidth="1"/>
    <col min="19" max="19" width="12.7109375" customWidth="1"/>
    <col min="21" max="21" width="31.7109375" bestFit="1" customWidth="1"/>
    <col min="22" max="22" width="12.7109375" customWidth="1"/>
    <col min="24" max="24" width="32.140625" customWidth="1"/>
    <col min="25" max="25" width="12.7109375" customWidth="1"/>
    <col min="27" max="27" width="29.28515625" customWidth="1"/>
    <col min="28" max="28" width="21" customWidth="1"/>
    <col min="30" max="30" width="30.42578125" customWidth="1"/>
    <col min="31" max="31" width="12.7109375" customWidth="1"/>
    <col min="33" max="33" width="36" bestFit="1" customWidth="1"/>
    <col min="34" max="34" width="12.7109375" customWidth="1"/>
    <col min="36" max="36" width="28.42578125" customWidth="1"/>
    <col min="37" max="37" width="12.7109375" customWidth="1"/>
    <col min="38" max="38" width="21" customWidth="1"/>
    <col min="40" max="40" width="23.7109375" bestFit="1" customWidth="1"/>
    <col min="41" max="41" width="12.7109375" customWidth="1"/>
    <col min="43" max="43" width="31.28515625" customWidth="1"/>
    <col min="44" max="44" width="12.7109375" customWidth="1"/>
    <col min="46" max="46" width="25.5703125" customWidth="1"/>
    <col min="47" max="47" width="21" customWidth="1"/>
  </cols>
  <sheetData>
    <row r="1" spans="1:47" x14ac:dyDescent="0.25">
      <c r="A1" t="s">
        <v>420</v>
      </c>
      <c r="B1" t="s">
        <v>421</v>
      </c>
      <c r="E1" t="s">
        <v>413</v>
      </c>
      <c r="F1" t="s">
        <v>421</v>
      </c>
      <c r="I1" t="s">
        <v>429</v>
      </c>
      <c r="J1" t="s">
        <v>421</v>
      </c>
      <c r="L1" t="s">
        <v>139</v>
      </c>
      <c r="M1" t="s">
        <v>421</v>
      </c>
      <c r="O1" t="s">
        <v>343</v>
      </c>
      <c r="P1" t="s">
        <v>421</v>
      </c>
      <c r="R1" t="s">
        <v>363</v>
      </c>
      <c r="S1" t="s">
        <v>421</v>
      </c>
      <c r="U1" t="s">
        <v>351</v>
      </c>
      <c r="V1" t="s">
        <v>421</v>
      </c>
      <c r="X1" t="s">
        <v>481</v>
      </c>
      <c r="Y1" t="s">
        <v>421</v>
      </c>
      <c r="AA1" t="s">
        <v>244</v>
      </c>
      <c r="AB1" t="s">
        <v>493</v>
      </c>
      <c r="AD1" t="s">
        <v>494</v>
      </c>
      <c r="AE1" t="s">
        <v>421</v>
      </c>
      <c r="AG1" t="s">
        <v>498</v>
      </c>
      <c r="AH1" t="s">
        <v>421</v>
      </c>
      <c r="AJ1" t="s">
        <v>125</v>
      </c>
      <c r="AK1" t="s">
        <v>421</v>
      </c>
      <c r="AL1" t="s">
        <v>493</v>
      </c>
      <c r="AN1" t="s">
        <v>503</v>
      </c>
      <c r="AO1" t="s">
        <v>421</v>
      </c>
      <c r="AQ1" t="s">
        <v>509</v>
      </c>
      <c r="AR1" t="s">
        <v>421</v>
      </c>
      <c r="AT1" t="s">
        <v>226</v>
      </c>
      <c r="AU1" t="s">
        <v>493</v>
      </c>
    </row>
    <row r="2" spans="1:47" ht="30" x14ac:dyDescent="0.25">
      <c r="A2" t="s">
        <v>413</v>
      </c>
      <c r="B2">
        <v>22</v>
      </c>
      <c r="E2" t="s">
        <v>288</v>
      </c>
      <c r="F2">
        <v>5</v>
      </c>
      <c r="I2" t="s">
        <v>331</v>
      </c>
      <c r="J2">
        <v>2</v>
      </c>
      <c r="L2" t="s">
        <v>430</v>
      </c>
      <c r="M2">
        <v>2</v>
      </c>
      <c r="O2" t="s">
        <v>344</v>
      </c>
      <c r="P2">
        <v>4</v>
      </c>
      <c r="R2" s="54" t="s">
        <v>452</v>
      </c>
      <c r="S2">
        <v>4</v>
      </c>
      <c r="U2" t="s">
        <v>464</v>
      </c>
      <c r="V2">
        <v>8</v>
      </c>
      <c r="X2" s="54" t="s">
        <v>482</v>
      </c>
      <c r="Y2">
        <v>1</v>
      </c>
      <c r="AA2" s="54" t="s">
        <v>492</v>
      </c>
      <c r="AB2">
        <v>6</v>
      </c>
      <c r="AD2" s="54" t="s">
        <v>346</v>
      </c>
      <c r="AE2">
        <v>2</v>
      </c>
      <c r="AG2" t="s">
        <v>499</v>
      </c>
      <c r="AH2">
        <v>1</v>
      </c>
      <c r="AJ2" s="54" t="s">
        <v>147</v>
      </c>
      <c r="AK2">
        <v>5</v>
      </c>
      <c r="AL2">
        <v>7</v>
      </c>
      <c r="AN2" t="s">
        <v>504</v>
      </c>
      <c r="AO2">
        <v>2</v>
      </c>
      <c r="AQ2" s="54" t="s">
        <v>510</v>
      </c>
      <c r="AR2">
        <v>1</v>
      </c>
      <c r="AT2" t="s">
        <v>513</v>
      </c>
      <c r="AU2">
        <v>1</v>
      </c>
    </row>
    <row r="3" spans="1:47" ht="45" x14ac:dyDescent="0.25">
      <c r="A3" t="s">
        <v>240</v>
      </c>
      <c r="B3">
        <v>13</v>
      </c>
      <c r="E3" t="s">
        <v>289</v>
      </c>
      <c r="F3">
        <v>5</v>
      </c>
      <c r="I3" t="s">
        <v>425</v>
      </c>
      <c r="J3">
        <v>1</v>
      </c>
      <c r="L3" t="s">
        <v>435</v>
      </c>
      <c r="M3">
        <v>2</v>
      </c>
      <c r="O3" t="s">
        <v>443</v>
      </c>
      <c r="P3">
        <v>1</v>
      </c>
      <c r="R3" s="54" t="s">
        <v>453</v>
      </c>
      <c r="S3">
        <v>1</v>
      </c>
      <c r="U3" t="s">
        <v>457</v>
      </c>
      <c r="V3">
        <v>6</v>
      </c>
      <c r="X3" s="54" t="s">
        <v>483</v>
      </c>
      <c r="Y3">
        <v>1</v>
      </c>
      <c r="AA3" s="54" t="s">
        <v>488</v>
      </c>
      <c r="AB3">
        <v>4</v>
      </c>
      <c r="AD3" s="54" t="s">
        <v>495</v>
      </c>
      <c r="AE3">
        <v>1</v>
      </c>
      <c r="AG3" t="s">
        <v>500</v>
      </c>
      <c r="AH3">
        <v>1</v>
      </c>
      <c r="AJ3" s="54" t="s">
        <v>151</v>
      </c>
      <c r="AK3">
        <v>3</v>
      </c>
      <c r="AL3">
        <v>4</v>
      </c>
      <c r="AN3" t="s">
        <v>506</v>
      </c>
      <c r="AO3">
        <v>2</v>
      </c>
      <c r="AQ3" s="54" t="s">
        <v>511</v>
      </c>
      <c r="AR3">
        <v>1</v>
      </c>
      <c r="AT3" t="s">
        <v>514</v>
      </c>
      <c r="AU3">
        <v>1</v>
      </c>
    </row>
    <row r="4" spans="1:47" ht="30" x14ac:dyDescent="0.25">
      <c r="A4" t="s">
        <v>139</v>
      </c>
      <c r="B4">
        <v>13</v>
      </c>
      <c r="E4" t="s">
        <v>305</v>
      </c>
      <c r="F4">
        <v>3</v>
      </c>
      <c r="I4" t="s">
        <v>687</v>
      </c>
      <c r="J4">
        <v>1</v>
      </c>
      <c r="L4" t="s">
        <v>438</v>
      </c>
      <c r="M4">
        <v>2</v>
      </c>
      <c r="O4" t="s">
        <v>427</v>
      </c>
      <c r="P4">
        <v>1</v>
      </c>
      <c r="R4" s="54" t="s">
        <v>454</v>
      </c>
      <c r="S4">
        <v>1</v>
      </c>
      <c r="U4" t="s">
        <v>468</v>
      </c>
      <c r="V4">
        <v>4</v>
      </c>
      <c r="X4" s="54" t="s">
        <v>171</v>
      </c>
      <c r="Y4">
        <v>1</v>
      </c>
      <c r="AA4" s="54" t="s">
        <v>490</v>
      </c>
      <c r="AB4">
        <v>3</v>
      </c>
      <c r="AD4" s="54" t="s">
        <v>496</v>
      </c>
      <c r="AE4">
        <v>1</v>
      </c>
      <c r="AG4" t="s">
        <v>348</v>
      </c>
      <c r="AH4">
        <v>1</v>
      </c>
      <c r="AJ4" s="54" t="s">
        <v>279</v>
      </c>
      <c r="AK4">
        <v>3</v>
      </c>
      <c r="AL4">
        <v>5</v>
      </c>
      <c r="AN4" t="s">
        <v>505</v>
      </c>
      <c r="AO4">
        <v>1</v>
      </c>
      <c r="AQ4" s="54" t="s">
        <v>229</v>
      </c>
      <c r="AR4">
        <v>1</v>
      </c>
      <c r="AT4" t="s">
        <v>515</v>
      </c>
      <c r="AU4">
        <v>1</v>
      </c>
    </row>
    <row r="5" spans="1:47" ht="60" x14ac:dyDescent="0.25">
      <c r="A5" t="s">
        <v>241</v>
      </c>
      <c r="B5">
        <v>13</v>
      </c>
      <c r="E5" t="s">
        <v>424</v>
      </c>
      <c r="F5">
        <v>3</v>
      </c>
      <c r="I5" t="s">
        <v>426</v>
      </c>
      <c r="J5">
        <v>1</v>
      </c>
      <c r="L5" t="s">
        <v>431</v>
      </c>
      <c r="M5">
        <v>1</v>
      </c>
      <c r="O5" t="s">
        <v>444</v>
      </c>
      <c r="P5">
        <v>1</v>
      </c>
      <c r="R5" s="54" t="s">
        <v>455</v>
      </c>
      <c r="S5">
        <v>1</v>
      </c>
      <c r="U5" t="s">
        <v>467</v>
      </c>
      <c r="V5">
        <v>3</v>
      </c>
      <c r="X5" s="54" t="s">
        <v>484</v>
      </c>
      <c r="Y5">
        <v>1</v>
      </c>
      <c r="AA5" s="54" t="s">
        <v>489</v>
      </c>
      <c r="AB5">
        <v>1</v>
      </c>
      <c r="AD5" s="54" t="s">
        <v>215</v>
      </c>
      <c r="AE5">
        <v>1</v>
      </c>
      <c r="AG5" t="s">
        <v>213</v>
      </c>
      <c r="AH5">
        <v>1</v>
      </c>
      <c r="AJ5" s="54" t="s">
        <v>149</v>
      </c>
      <c r="AK5">
        <v>2</v>
      </c>
      <c r="AN5" t="s">
        <v>507</v>
      </c>
      <c r="AO5">
        <v>1</v>
      </c>
      <c r="AQ5" s="54" t="s">
        <v>512</v>
      </c>
      <c r="AR5">
        <v>1</v>
      </c>
      <c r="AT5" t="s">
        <v>516</v>
      </c>
      <c r="AU5">
        <v>1</v>
      </c>
    </row>
    <row r="6" spans="1:47" ht="60" x14ac:dyDescent="0.25">
      <c r="A6" t="s">
        <v>247</v>
      </c>
      <c r="B6">
        <v>13</v>
      </c>
      <c r="E6" t="s">
        <v>304</v>
      </c>
      <c r="F6">
        <v>2</v>
      </c>
      <c r="I6" t="s">
        <v>427</v>
      </c>
      <c r="J6">
        <v>1</v>
      </c>
      <c r="L6" t="s">
        <v>432</v>
      </c>
      <c r="M6">
        <v>1</v>
      </c>
      <c r="O6" t="s">
        <v>445</v>
      </c>
      <c r="P6">
        <v>1</v>
      </c>
      <c r="R6" s="54" t="s">
        <v>365</v>
      </c>
      <c r="S6">
        <v>1</v>
      </c>
      <c r="U6" t="s">
        <v>282</v>
      </c>
      <c r="V6">
        <v>2</v>
      </c>
      <c r="X6" s="54" t="s">
        <v>485</v>
      </c>
      <c r="Y6">
        <v>1</v>
      </c>
      <c r="AA6" s="54" t="s">
        <v>491</v>
      </c>
      <c r="AB6">
        <v>1</v>
      </c>
      <c r="AD6" s="54" t="s">
        <v>497</v>
      </c>
      <c r="AE6">
        <v>1</v>
      </c>
      <c r="AG6" t="s">
        <v>501</v>
      </c>
      <c r="AH6">
        <v>1</v>
      </c>
      <c r="AJ6" s="54" t="s">
        <v>416</v>
      </c>
      <c r="AK6">
        <v>2</v>
      </c>
      <c r="AN6" t="s">
        <v>508</v>
      </c>
      <c r="AO6">
        <v>1</v>
      </c>
    </row>
    <row r="7" spans="1:47" ht="30" x14ac:dyDescent="0.25">
      <c r="A7" t="s">
        <v>245</v>
      </c>
      <c r="B7">
        <v>12</v>
      </c>
      <c r="E7" t="s">
        <v>291</v>
      </c>
      <c r="F7">
        <v>2</v>
      </c>
      <c r="I7" t="s">
        <v>324</v>
      </c>
      <c r="J7">
        <v>1</v>
      </c>
      <c r="L7" t="s">
        <v>433</v>
      </c>
      <c r="M7">
        <v>1</v>
      </c>
      <c r="O7" s="54" t="s">
        <v>446</v>
      </c>
      <c r="P7">
        <v>1</v>
      </c>
      <c r="R7" s="54" t="s">
        <v>366</v>
      </c>
      <c r="S7">
        <v>1</v>
      </c>
      <c r="U7" t="s">
        <v>407</v>
      </c>
      <c r="V7">
        <v>2</v>
      </c>
      <c r="X7" s="54" t="s">
        <v>486</v>
      </c>
      <c r="Y7">
        <v>1</v>
      </c>
      <c r="AG7" t="s">
        <v>484</v>
      </c>
      <c r="AH7">
        <v>1</v>
      </c>
      <c r="AJ7" s="54" t="s">
        <v>417</v>
      </c>
      <c r="AK7">
        <v>2</v>
      </c>
    </row>
    <row r="8" spans="1:47" x14ac:dyDescent="0.25">
      <c r="A8" t="s">
        <v>246</v>
      </c>
      <c r="B8">
        <v>10</v>
      </c>
      <c r="E8" t="s">
        <v>422</v>
      </c>
      <c r="F8">
        <v>1</v>
      </c>
      <c r="I8" t="s">
        <v>327</v>
      </c>
      <c r="J8">
        <v>1</v>
      </c>
      <c r="L8" t="s">
        <v>434</v>
      </c>
      <c r="M8">
        <v>1</v>
      </c>
      <c r="O8" t="s">
        <v>234</v>
      </c>
      <c r="P8">
        <v>1</v>
      </c>
      <c r="R8" s="54" t="s">
        <v>367</v>
      </c>
      <c r="S8">
        <v>1</v>
      </c>
      <c r="U8" t="s">
        <v>466</v>
      </c>
      <c r="V8">
        <v>2</v>
      </c>
      <c r="X8" s="54" t="s">
        <v>487</v>
      </c>
      <c r="Y8">
        <v>1</v>
      </c>
      <c r="AJ8" s="54" t="s">
        <v>419</v>
      </c>
      <c r="AK8">
        <v>2</v>
      </c>
    </row>
    <row r="9" spans="1:47" x14ac:dyDescent="0.25">
      <c r="A9" t="s">
        <v>244</v>
      </c>
      <c r="B9">
        <v>8</v>
      </c>
      <c r="E9" t="s">
        <v>290</v>
      </c>
      <c r="F9">
        <v>1</v>
      </c>
      <c r="I9" t="s">
        <v>328</v>
      </c>
      <c r="J9">
        <v>1</v>
      </c>
      <c r="L9" t="s">
        <v>436</v>
      </c>
      <c r="M9">
        <v>1</v>
      </c>
      <c r="O9" t="s">
        <v>447</v>
      </c>
      <c r="P9">
        <v>1</v>
      </c>
      <c r="R9" s="54" t="s">
        <v>368</v>
      </c>
      <c r="S9">
        <v>1</v>
      </c>
      <c r="U9" t="s">
        <v>272</v>
      </c>
      <c r="V9">
        <v>1</v>
      </c>
      <c r="AJ9" s="54" t="s">
        <v>142</v>
      </c>
      <c r="AK9">
        <v>1</v>
      </c>
    </row>
    <row r="10" spans="1:47" x14ac:dyDescent="0.25">
      <c r="A10" t="s">
        <v>243</v>
      </c>
      <c r="B10">
        <v>7</v>
      </c>
      <c r="E10" t="s">
        <v>292</v>
      </c>
      <c r="F10">
        <v>1</v>
      </c>
      <c r="I10" t="s">
        <v>398</v>
      </c>
      <c r="J10">
        <v>1</v>
      </c>
      <c r="L10" t="s">
        <v>437</v>
      </c>
      <c r="M10">
        <v>1</v>
      </c>
      <c r="O10" t="s">
        <v>448</v>
      </c>
      <c r="P10">
        <v>1</v>
      </c>
      <c r="R10" s="54" t="s">
        <v>369</v>
      </c>
      <c r="S10">
        <v>1</v>
      </c>
      <c r="U10" t="s">
        <v>469</v>
      </c>
      <c r="V10">
        <v>1</v>
      </c>
      <c r="AJ10" s="54" t="s">
        <v>269</v>
      </c>
      <c r="AK10">
        <v>1</v>
      </c>
    </row>
    <row r="11" spans="1:47" ht="30" x14ac:dyDescent="0.25">
      <c r="A11" t="s">
        <v>140</v>
      </c>
      <c r="B11">
        <v>6</v>
      </c>
      <c r="E11" t="s">
        <v>293</v>
      </c>
      <c r="F11">
        <v>1</v>
      </c>
      <c r="I11" t="s">
        <v>213</v>
      </c>
      <c r="J11">
        <v>1</v>
      </c>
      <c r="L11" s="54" t="s">
        <v>439</v>
      </c>
      <c r="M11">
        <v>1</v>
      </c>
      <c r="O11" t="s">
        <v>449</v>
      </c>
      <c r="P11">
        <v>1</v>
      </c>
      <c r="R11" s="54" t="s">
        <v>370</v>
      </c>
      <c r="S11">
        <v>1</v>
      </c>
      <c r="U11" t="s">
        <v>470</v>
      </c>
      <c r="V11">
        <v>1</v>
      </c>
      <c r="AJ11" s="54" t="s">
        <v>153</v>
      </c>
      <c r="AK11">
        <v>1</v>
      </c>
    </row>
    <row r="12" spans="1:47" x14ac:dyDescent="0.25">
      <c r="A12" t="s">
        <v>412</v>
      </c>
      <c r="B12">
        <v>6</v>
      </c>
      <c r="E12" t="s">
        <v>295</v>
      </c>
      <c r="F12">
        <v>1</v>
      </c>
      <c r="I12" t="s">
        <v>428</v>
      </c>
      <c r="J12">
        <v>1</v>
      </c>
      <c r="L12" t="s">
        <v>187</v>
      </c>
      <c r="M12">
        <v>1</v>
      </c>
      <c r="O12" t="s">
        <v>450</v>
      </c>
      <c r="P12">
        <v>1</v>
      </c>
      <c r="R12" s="54" t="s">
        <v>456</v>
      </c>
      <c r="S12">
        <v>1</v>
      </c>
      <c r="U12" t="s">
        <v>279</v>
      </c>
      <c r="V12">
        <v>1</v>
      </c>
      <c r="AJ12" s="54" t="s">
        <v>414</v>
      </c>
      <c r="AK12">
        <v>1</v>
      </c>
    </row>
    <row r="13" spans="1:47" x14ac:dyDescent="0.25">
      <c r="A13" t="s">
        <v>147</v>
      </c>
      <c r="B13">
        <v>5</v>
      </c>
      <c r="E13" t="s">
        <v>296</v>
      </c>
      <c r="F13">
        <v>1</v>
      </c>
      <c r="I13" t="s">
        <v>382</v>
      </c>
      <c r="J13">
        <v>1</v>
      </c>
      <c r="L13" t="s">
        <v>440</v>
      </c>
      <c r="M13">
        <v>1</v>
      </c>
      <c r="O13" t="s">
        <v>451</v>
      </c>
      <c r="P13">
        <v>1</v>
      </c>
      <c r="R13" s="54" t="s">
        <v>457</v>
      </c>
      <c r="S13">
        <v>1</v>
      </c>
      <c r="U13" t="s">
        <v>471</v>
      </c>
      <c r="V13">
        <v>1</v>
      </c>
      <c r="AJ13" s="54" t="s">
        <v>415</v>
      </c>
      <c r="AK13">
        <v>1</v>
      </c>
    </row>
    <row r="14" spans="1:47" x14ac:dyDescent="0.25">
      <c r="A14" t="s">
        <v>149</v>
      </c>
      <c r="B14">
        <v>4</v>
      </c>
      <c r="E14" t="s">
        <v>297</v>
      </c>
      <c r="F14">
        <v>1</v>
      </c>
      <c r="I14" t="s">
        <v>319</v>
      </c>
      <c r="J14">
        <v>1</v>
      </c>
      <c r="L14" t="s">
        <v>441</v>
      </c>
      <c r="M14">
        <v>1</v>
      </c>
      <c r="R14" s="54" t="s">
        <v>263</v>
      </c>
      <c r="S14">
        <v>1</v>
      </c>
      <c r="U14" t="s">
        <v>472</v>
      </c>
      <c r="V14">
        <v>1</v>
      </c>
      <c r="AJ14" s="54" t="s">
        <v>418</v>
      </c>
      <c r="AK14">
        <v>1</v>
      </c>
    </row>
    <row r="15" spans="1:47" x14ac:dyDescent="0.25">
      <c r="A15" t="s">
        <v>411</v>
      </c>
      <c r="B15">
        <v>3</v>
      </c>
      <c r="E15" t="s">
        <v>300</v>
      </c>
      <c r="F15">
        <v>1</v>
      </c>
      <c r="I15" t="s">
        <v>320</v>
      </c>
      <c r="J15">
        <v>1</v>
      </c>
      <c r="L15" t="s">
        <v>442</v>
      </c>
      <c r="M15">
        <v>1</v>
      </c>
      <c r="R15" s="54" t="s">
        <v>458</v>
      </c>
      <c r="S15">
        <v>1</v>
      </c>
      <c r="U15" t="s">
        <v>356</v>
      </c>
      <c r="V15">
        <v>1</v>
      </c>
      <c r="AJ15" s="54" t="s">
        <v>502</v>
      </c>
      <c r="AK15">
        <v>1</v>
      </c>
    </row>
    <row r="16" spans="1:47" x14ac:dyDescent="0.25">
      <c r="A16" t="s">
        <v>151</v>
      </c>
      <c r="B16">
        <v>3</v>
      </c>
      <c r="E16" t="s">
        <v>301</v>
      </c>
      <c r="F16">
        <v>1</v>
      </c>
      <c r="R16" s="54" t="s">
        <v>459</v>
      </c>
      <c r="S16">
        <v>1</v>
      </c>
      <c r="U16" t="s">
        <v>357</v>
      </c>
      <c r="V16">
        <v>1</v>
      </c>
      <c r="AJ16" s="54" t="s">
        <v>280</v>
      </c>
      <c r="AK16">
        <v>1</v>
      </c>
    </row>
    <row r="17" spans="1:37" ht="30" x14ac:dyDescent="0.25">
      <c r="A17" t="s">
        <v>279</v>
      </c>
      <c r="B17">
        <v>3</v>
      </c>
      <c r="E17" t="s">
        <v>302</v>
      </c>
      <c r="F17">
        <v>1</v>
      </c>
      <c r="R17" s="54" t="s">
        <v>460</v>
      </c>
      <c r="S17">
        <v>1</v>
      </c>
      <c r="U17" t="s">
        <v>358</v>
      </c>
      <c r="V17">
        <v>1</v>
      </c>
      <c r="AJ17" s="54" t="s">
        <v>462</v>
      </c>
      <c r="AK17">
        <v>1</v>
      </c>
    </row>
    <row r="18" spans="1:37" x14ac:dyDescent="0.25">
      <c r="A18" t="s">
        <v>248</v>
      </c>
      <c r="B18">
        <v>3</v>
      </c>
      <c r="E18" t="s">
        <v>303</v>
      </c>
      <c r="F18">
        <v>1</v>
      </c>
      <c r="R18" s="54" t="s">
        <v>461</v>
      </c>
      <c r="S18">
        <v>1</v>
      </c>
      <c r="U18" t="s">
        <v>359</v>
      </c>
      <c r="V18">
        <v>1</v>
      </c>
      <c r="AJ18" s="54" t="s">
        <v>157</v>
      </c>
      <c r="AK18">
        <v>1</v>
      </c>
    </row>
    <row r="19" spans="1:37" ht="30" x14ac:dyDescent="0.25">
      <c r="A19" t="s">
        <v>416</v>
      </c>
      <c r="B19">
        <v>2</v>
      </c>
      <c r="E19" t="s">
        <v>423</v>
      </c>
      <c r="F19">
        <v>1</v>
      </c>
      <c r="R19" s="54" t="s">
        <v>462</v>
      </c>
      <c r="S19">
        <v>1</v>
      </c>
      <c r="U19" t="s">
        <v>415</v>
      </c>
      <c r="V19">
        <v>1</v>
      </c>
    </row>
    <row r="20" spans="1:37" ht="30" x14ac:dyDescent="0.25">
      <c r="A20" t="s">
        <v>417</v>
      </c>
      <c r="B20">
        <v>2</v>
      </c>
      <c r="E20" t="s">
        <v>306</v>
      </c>
      <c r="F20">
        <v>1</v>
      </c>
      <c r="R20" s="54" t="s">
        <v>463</v>
      </c>
      <c r="S20">
        <v>1</v>
      </c>
      <c r="U20" t="s">
        <v>473</v>
      </c>
      <c r="V20">
        <v>1</v>
      </c>
    </row>
    <row r="21" spans="1:37" x14ac:dyDescent="0.25">
      <c r="A21" t="s">
        <v>226</v>
      </c>
      <c r="B21">
        <v>2</v>
      </c>
      <c r="E21" t="s">
        <v>310</v>
      </c>
      <c r="F21">
        <v>1</v>
      </c>
      <c r="R21" s="54" t="s">
        <v>371</v>
      </c>
      <c r="S21">
        <v>1</v>
      </c>
      <c r="U21" t="s">
        <v>353</v>
      </c>
      <c r="V21">
        <v>1</v>
      </c>
    </row>
    <row r="22" spans="1:37" x14ac:dyDescent="0.25">
      <c r="A22" t="s">
        <v>419</v>
      </c>
      <c r="B22">
        <v>2</v>
      </c>
      <c r="E22" t="s">
        <v>309</v>
      </c>
      <c r="F22">
        <v>1</v>
      </c>
      <c r="R22" s="54" t="s">
        <v>372</v>
      </c>
      <c r="S22">
        <v>1</v>
      </c>
      <c r="U22" t="s">
        <v>354</v>
      </c>
      <c r="V22">
        <v>1</v>
      </c>
    </row>
    <row r="23" spans="1:37" x14ac:dyDescent="0.25">
      <c r="E23" t="s">
        <v>314</v>
      </c>
      <c r="F23">
        <v>1</v>
      </c>
      <c r="R23" s="54" t="s">
        <v>373</v>
      </c>
      <c r="S23">
        <v>1</v>
      </c>
      <c r="U23" t="s">
        <v>355</v>
      </c>
      <c r="V23">
        <v>1</v>
      </c>
    </row>
    <row r="24" spans="1:37" x14ac:dyDescent="0.25">
      <c r="E24" t="s">
        <v>313</v>
      </c>
      <c r="F24">
        <v>1</v>
      </c>
      <c r="R24" s="54" t="s">
        <v>374</v>
      </c>
      <c r="S24">
        <v>1</v>
      </c>
      <c r="U24" t="s">
        <v>281</v>
      </c>
      <c r="V24">
        <v>1</v>
      </c>
    </row>
    <row r="25" spans="1:37" x14ac:dyDescent="0.25">
      <c r="A25" s="5" t="s">
        <v>410</v>
      </c>
      <c r="B25" s="5" t="s">
        <v>615</v>
      </c>
      <c r="E25" t="s">
        <v>315</v>
      </c>
      <c r="F25">
        <v>1</v>
      </c>
      <c r="R25" s="54" t="s">
        <v>375</v>
      </c>
      <c r="S25">
        <v>1</v>
      </c>
      <c r="U25" t="s">
        <v>278</v>
      </c>
      <c r="V25">
        <v>1</v>
      </c>
    </row>
    <row r="26" spans="1:37" x14ac:dyDescent="0.25">
      <c r="A26" s="5" t="s">
        <v>245</v>
      </c>
      <c r="B26" s="5">
        <f>COUNT(Tabla8[Frecuencia])</f>
        <v>35</v>
      </c>
      <c r="E26" t="s">
        <v>316</v>
      </c>
      <c r="F26">
        <v>1</v>
      </c>
      <c r="R26" s="54" t="s">
        <v>464</v>
      </c>
      <c r="S26">
        <v>1</v>
      </c>
      <c r="U26" t="s">
        <v>474</v>
      </c>
      <c r="V26">
        <v>1</v>
      </c>
    </row>
    <row r="27" spans="1:37" x14ac:dyDescent="0.25">
      <c r="A27" s="5" t="s">
        <v>413</v>
      </c>
      <c r="B27" s="5">
        <f>COUNT(Tabla3[Frecuencia])</f>
        <v>32</v>
      </c>
      <c r="E27" t="s">
        <v>317</v>
      </c>
      <c r="F27">
        <v>1</v>
      </c>
      <c r="R27" s="54" t="s">
        <v>465</v>
      </c>
      <c r="S27">
        <v>1</v>
      </c>
      <c r="U27" t="s">
        <v>360</v>
      </c>
      <c r="V27">
        <v>1</v>
      </c>
    </row>
    <row r="28" spans="1:37" x14ac:dyDescent="0.25">
      <c r="A28" s="5" t="s">
        <v>247</v>
      </c>
      <c r="B28" s="5">
        <f>COUNT(Tabla7[Frecuencia])</f>
        <v>26</v>
      </c>
      <c r="E28" t="s">
        <v>318</v>
      </c>
      <c r="F28">
        <v>1</v>
      </c>
      <c r="U28" t="s">
        <v>424</v>
      </c>
      <c r="V28">
        <v>1</v>
      </c>
    </row>
    <row r="29" spans="1:37" x14ac:dyDescent="0.25">
      <c r="A29" s="5" t="s">
        <v>125</v>
      </c>
      <c r="B29" s="5">
        <f>COUNT(Tabla13[Frecuencia])</f>
        <v>17</v>
      </c>
      <c r="E29" t="s">
        <v>319</v>
      </c>
      <c r="F29">
        <v>1</v>
      </c>
      <c r="U29" t="s">
        <v>475</v>
      </c>
      <c r="V29">
        <v>1</v>
      </c>
    </row>
    <row r="30" spans="1:37" x14ac:dyDescent="0.25">
      <c r="A30" s="5" t="s">
        <v>240</v>
      </c>
      <c r="B30" s="5">
        <f>COUNT(Tabla4[Frecuencia])</f>
        <v>14</v>
      </c>
      <c r="E30" t="s">
        <v>320</v>
      </c>
      <c r="F30">
        <v>1</v>
      </c>
      <c r="U30" t="s">
        <v>476</v>
      </c>
      <c r="V30">
        <v>1</v>
      </c>
    </row>
    <row r="31" spans="1:37" x14ac:dyDescent="0.25">
      <c r="A31" s="5" t="s">
        <v>139</v>
      </c>
      <c r="B31" s="5">
        <f>COUNT(Tabla5[Frecuencia])</f>
        <v>14</v>
      </c>
      <c r="E31" t="s">
        <v>321</v>
      </c>
      <c r="F31">
        <v>1</v>
      </c>
      <c r="U31" t="s">
        <v>304</v>
      </c>
      <c r="V31">
        <v>1</v>
      </c>
    </row>
    <row r="32" spans="1:37" x14ac:dyDescent="0.25">
      <c r="A32" s="5" t="s">
        <v>241</v>
      </c>
      <c r="B32" s="5">
        <f>COUNT(Tabla6[Frecuencia])</f>
        <v>12</v>
      </c>
      <c r="E32" t="s">
        <v>322</v>
      </c>
      <c r="F32">
        <v>1</v>
      </c>
      <c r="U32" t="s">
        <v>213</v>
      </c>
      <c r="V32">
        <v>1</v>
      </c>
    </row>
    <row r="33" spans="1:22" x14ac:dyDescent="0.25">
      <c r="A33" s="5" t="s">
        <v>246</v>
      </c>
      <c r="B33" s="5">
        <f>COUNT(Tabla9[Frecuencia])</f>
        <v>7</v>
      </c>
      <c r="E33" t="s">
        <v>519</v>
      </c>
      <c r="F33">
        <v>1</v>
      </c>
      <c r="U33" t="s">
        <v>477</v>
      </c>
      <c r="V33">
        <v>1</v>
      </c>
    </row>
    <row r="34" spans="1:22" x14ac:dyDescent="0.25">
      <c r="A34" s="5" t="s">
        <v>412</v>
      </c>
      <c r="B34" s="5">
        <f>COUNT(Tabla12[Frecuencia])</f>
        <v>6</v>
      </c>
      <c r="U34" t="s">
        <v>478</v>
      </c>
      <c r="V34">
        <v>1</v>
      </c>
    </row>
    <row r="35" spans="1:22" x14ac:dyDescent="0.25">
      <c r="A35" s="5" t="s">
        <v>243</v>
      </c>
      <c r="B35" s="5">
        <f>COUNT(Tabla11[Frecuencia])</f>
        <v>5</v>
      </c>
      <c r="U35" t="s">
        <v>479</v>
      </c>
      <c r="V35">
        <v>1</v>
      </c>
    </row>
    <row r="36" spans="1:22" x14ac:dyDescent="0.25">
      <c r="A36" s="5" t="s">
        <v>248</v>
      </c>
      <c r="B36" s="5">
        <f>COUNT(Tabla15[Frecuencia])</f>
        <v>4</v>
      </c>
      <c r="U36" t="s">
        <v>480</v>
      </c>
      <c r="V36">
        <v>1</v>
      </c>
    </row>
    <row r="38" spans="1:22" x14ac:dyDescent="0.25">
      <c r="A38" t="s">
        <v>410</v>
      </c>
      <c r="B38" t="s">
        <v>615</v>
      </c>
    </row>
    <row r="39" spans="1:22" x14ac:dyDescent="0.25">
      <c r="A39" t="s">
        <v>363</v>
      </c>
      <c r="B39">
        <v>15</v>
      </c>
    </row>
    <row r="40" spans="1:22" x14ac:dyDescent="0.25">
      <c r="A40" t="s">
        <v>429</v>
      </c>
      <c r="B40">
        <v>14</v>
      </c>
    </row>
    <row r="41" spans="1:22" x14ac:dyDescent="0.25">
      <c r="A41" t="s">
        <v>351</v>
      </c>
      <c r="B41">
        <v>10</v>
      </c>
    </row>
    <row r="42" spans="1:22" x14ac:dyDescent="0.25">
      <c r="A42" t="s">
        <v>494</v>
      </c>
      <c r="B42">
        <v>6</v>
      </c>
    </row>
    <row r="43" spans="1:22" x14ac:dyDescent="0.25">
      <c r="A43" t="s">
        <v>343</v>
      </c>
      <c r="B43">
        <v>3</v>
      </c>
    </row>
    <row r="44" spans="1:22" x14ac:dyDescent="0.25">
      <c r="A44" t="s">
        <v>509</v>
      </c>
      <c r="B44">
        <v>2</v>
      </c>
    </row>
    <row r="46" spans="1:22" x14ac:dyDescent="0.25">
      <c r="A46" t="s">
        <v>251</v>
      </c>
      <c r="B46" t="s">
        <v>421</v>
      </c>
    </row>
    <row r="47" spans="1:22" x14ac:dyDescent="0.25">
      <c r="A47" s="5" t="s">
        <v>25</v>
      </c>
      <c r="B47" s="122">
        <v>1</v>
      </c>
    </row>
    <row r="48" spans="1:22" x14ac:dyDescent="0.25">
      <c r="A48" s="5" t="s">
        <v>270</v>
      </c>
      <c r="B48" s="122">
        <v>1</v>
      </c>
    </row>
    <row r="49" spans="1:2" x14ac:dyDescent="0.25">
      <c r="A49" s="5" t="s">
        <v>142</v>
      </c>
      <c r="B49">
        <v>1</v>
      </c>
    </row>
    <row r="50" spans="1:2" x14ac:dyDescent="0.25">
      <c r="A50" s="5" t="s">
        <v>268</v>
      </c>
      <c r="B50">
        <v>2</v>
      </c>
    </row>
    <row r="51" spans="1:2" x14ac:dyDescent="0.25">
      <c r="A51" s="5" t="s">
        <v>285</v>
      </c>
      <c r="B51">
        <v>2</v>
      </c>
    </row>
    <row r="52" spans="1:2" x14ac:dyDescent="0.25">
      <c r="A52" s="5" t="s">
        <v>264</v>
      </c>
      <c r="B52">
        <v>2</v>
      </c>
    </row>
    <row r="53" spans="1:2" x14ac:dyDescent="0.25">
      <c r="A53" s="5" t="s">
        <v>282</v>
      </c>
      <c r="B53" s="122">
        <v>2</v>
      </c>
    </row>
    <row r="54" spans="1:2" x14ac:dyDescent="0.25">
      <c r="A54" s="5" t="s">
        <v>260</v>
      </c>
      <c r="B54">
        <v>3</v>
      </c>
    </row>
    <row r="55" spans="1:2" x14ac:dyDescent="0.25">
      <c r="A55" s="5" t="s">
        <v>262</v>
      </c>
      <c r="B55">
        <v>3</v>
      </c>
    </row>
    <row r="56" spans="1:2" x14ac:dyDescent="0.25">
      <c r="A56" s="121" t="s">
        <v>263</v>
      </c>
      <c r="B56">
        <v>4</v>
      </c>
    </row>
    <row r="57" spans="1:2" x14ac:dyDescent="0.25">
      <c r="A57" s="5" t="s">
        <v>266</v>
      </c>
      <c r="B57">
        <v>4</v>
      </c>
    </row>
    <row r="58" spans="1:2" x14ac:dyDescent="0.25">
      <c r="A58" s="5" t="s">
        <v>86</v>
      </c>
      <c r="B58">
        <v>5</v>
      </c>
    </row>
    <row r="59" spans="1:2" x14ac:dyDescent="0.25">
      <c r="A59" s="121" t="s">
        <v>265</v>
      </c>
      <c r="B59">
        <v>8</v>
      </c>
    </row>
    <row r="61" spans="1:2" x14ac:dyDescent="0.25">
      <c r="A61" t="s">
        <v>363</v>
      </c>
      <c r="B61" t="s">
        <v>421</v>
      </c>
    </row>
    <row r="62" spans="1:2" x14ac:dyDescent="0.25">
      <c r="A62" s="5" t="s">
        <v>390</v>
      </c>
      <c r="B62">
        <v>1</v>
      </c>
    </row>
    <row r="63" spans="1:2" x14ac:dyDescent="0.25">
      <c r="A63" s="5" t="s">
        <v>334</v>
      </c>
      <c r="B63">
        <v>1</v>
      </c>
    </row>
    <row r="64" spans="1:2" x14ac:dyDescent="0.25">
      <c r="A64" s="5" t="s">
        <v>153</v>
      </c>
      <c r="B64">
        <v>1</v>
      </c>
    </row>
    <row r="65" spans="1:2" x14ac:dyDescent="0.25">
      <c r="A65" s="5" t="s">
        <v>164</v>
      </c>
      <c r="B65">
        <v>1</v>
      </c>
    </row>
    <row r="66" spans="1:2" x14ac:dyDescent="0.25">
      <c r="A66" s="5" t="s">
        <v>335</v>
      </c>
      <c r="B66">
        <v>1</v>
      </c>
    </row>
    <row r="67" spans="1:2" x14ac:dyDescent="0.25">
      <c r="A67" s="5" t="s">
        <v>338</v>
      </c>
      <c r="B67">
        <v>1</v>
      </c>
    </row>
    <row r="68" spans="1:2" x14ac:dyDescent="0.25">
      <c r="A68" s="5" t="s">
        <v>276</v>
      </c>
      <c r="B68">
        <v>1</v>
      </c>
    </row>
    <row r="69" spans="1:2" x14ac:dyDescent="0.25">
      <c r="A69" s="5" t="s">
        <v>149</v>
      </c>
      <c r="B69">
        <v>2</v>
      </c>
    </row>
    <row r="70" spans="1:2" x14ac:dyDescent="0.25">
      <c r="A70" s="5" t="s">
        <v>278</v>
      </c>
      <c r="B70">
        <v>3</v>
      </c>
    </row>
    <row r="71" spans="1:2" x14ac:dyDescent="0.25">
      <c r="A71" s="5" t="s">
        <v>147</v>
      </c>
      <c r="B71">
        <v>5</v>
      </c>
    </row>
    <row r="73" spans="1:2" x14ac:dyDescent="0.25">
      <c r="A73" t="s">
        <v>413</v>
      </c>
      <c r="B73" t="s">
        <v>421</v>
      </c>
    </row>
    <row r="74" spans="1:2" x14ac:dyDescent="0.25">
      <c r="A74" s="5" t="s">
        <v>290</v>
      </c>
      <c r="B74">
        <v>1</v>
      </c>
    </row>
    <row r="75" spans="1:2" x14ac:dyDescent="0.25">
      <c r="A75" s="5" t="s">
        <v>292</v>
      </c>
      <c r="B75">
        <v>1</v>
      </c>
    </row>
    <row r="76" spans="1:2" x14ac:dyDescent="0.25">
      <c r="A76" s="5" t="s">
        <v>293</v>
      </c>
      <c r="B76">
        <v>1</v>
      </c>
    </row>
    <row r="77" spans="1:2" x14ac:dyDescent="0.25">
      <c r="A77" s="5" t="s">
        <v>295</v>
      </c>
      <c r="B77">
        <v>1</v>
      </c>
    </row>
    <row r="78" spans="1:2" x14ac:dyDescent="0.25">
      <c r="A78" s="5" t="s">
        <v>296</v>
      </c>
      <c r="B78">
        <v>1</v>
      </c>
    </row>
    <row r="79" spans="1:2" x14ac:dyDescent="0.25">
      <c r="A79" s="5" t="s">
        <v>291</v>
      </c>
      <c r="B79">
        <v>2</v>
      </c>
    </row>
    <row r="80" spans="1:2" x14ac:dyDescent="0.25">
      <c r="A80" s="5" t="s">
        <v>294</v>
      </c>
      <c r="B80">
        <v>2</v>
      </c>
    </row>
    <row r="81" spans="1:2" x14ac:dyDescent="0.25">
      <c r="A81" s="5" t="s">
        <v>304</v>
      </c>
      <c r="B81">
        <v>2</v>
      </c>
    </row>
    <row r="82" spans="1:2" x14ac:dyDescent="0.25">
      <c r="A82" s="5" t="s">
        <v>305</v>
      </c>
      <c r="B82">
        <v>3</v>
      </c>
    </row>
    <row r="83" spans="1:2" x14ac:dyDescent="0.25">
      <c r="A83" s="5" t="s">
        <v>299</v>
      </c>
      <c r="B83">
        <v>3</v>
      </c>
    </row>
    <row r="84" spans="1:2" x14ac:dyDescent="0.25">
      <c r="A84" s="5" t="s">
        <v>289</v>
      </c>
      <c r="B84">
        <v>4</v>
      </c>
    </row>
    <row r="85" spans="1:2" x14ac:dyDescent="0.25">
      <c r="A85" s="5" t="s">
        <v>288</v>
      </c>
      <c r="B85">
        <v>5</v>
      </c>
    </row>
  </sheetData>
  <sortState xmlns:xlrd2="http://schemas.microsoft.com/office/spreadsheetml/2017/richdata2" ref="A26:B36">
    <sortCondition descending="1" ref="B36"/>
  </sortState>
  <pageMargins left="0.7" right="0.7" top="0.75" bottom="0.75" header="0.3" footer="0.3"/>
  <pageSetup orientation="portrait" horizontalDpi="1200" verticalDpi="1200" r:id="rId1"/>
  <tableParts count="19">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D3BCA-7C4B-4984-90C0-6D62341D0D3C}">
  <dimension ref="A1:V5"/>
  <sheetViews>
    <sheetView zoomScaleNormal="100" workbookViewId="0">
      <selection activeCell="Q5" sqref="Q5"/>
    </sheetView>
  </sheetViews>
  <sheetFormatPr baseColWidth="10" defaultRowHeight="15" x14ac:dyDescent="0.25"/>
  <cols>
    <col min="1" max="1" width="21.42578125" customWidth="1"/>
    <col min="2" max="2" width="21.85546875" customWidth="1"/>
    <col min="3" max="3" width="10.28515625" customWidth="1"/>
    <col min="4" max="4" width="22" customWidth="1"/>
    <col min="5" max="5" width="40.7109375" customWidth="1"/>
    <col min="6" max="6" width="10.140625" customWidth="1"/>
    <col min="7" max="7" width="21" bestFit="1" customWidth="1"/>
    <col min="8" max="8" width="23.7109375" customWidth="1"/>
    <col min="10" max="10" width="19" customWidth="1"/>
    <col min="11" max="11" width="24.140625" customWidth="1"/>
    <col min="13" max="13" width="21.140625" customWidth="1"/>
    <col min="14" max="14" width="19.28515625" customWidth="1"/>
    <col min="16" max="16" width="20.140625" customWidth="1"/>
    <col min="17" max="17" width="30.5703125" customWidth="1"/>
    <col min="19" max="19" width="20.42578125" customWidth="1"/>
    <col min="20" max="20" width="19" customWidth="1"/>
    <col min="22" max="22" width="28.140625" customWidth="1"/>
  </cols>
  <sheetData>
    <row r="1" spans="1:22" ht="15" customHeight="1" x14ac:dyDescent="0.25">
      <c r="A1" s="157" t="s">
        <v>524</v>
      </c>
      <c r="B1" s="157"/>
      <c r="D1" s="183" t="s">
        <v>525</v>
      </c>
      <c r="E1" s="183"/>
      <c r="G1" s="182" t="s">
        <v>526</v>
      </c>
      <c r="H1" s="182"/>
      <c r="J1" s="182" t="s">
        <v>527</v>
      </c>
      <c r="K1" s="182"/>
      <c r="M1" s="184" t="s">
        <v>528</v>
      </c>
      <c r="N1" s="184"/>
      <c r="P1" s="180" t="s">
        <v>529</v>
      </c>
      <c r="Q1" s="181"/>
      <c r="S1" s="182" t="s">
        <v>530</v>
      </c>
      <c r="T1" s="182"/>
      <c r="V1" s="9" t="s">
        <v>531</v>
      </c>
    </row>
    <row r="2" spans="1:22" x14ac:dyDescent="0.25">
      <c r="A2" t="s">
        <v>534</v>
      </c>
      <c r="B2" t="s">
        <v>10</v>
      </c>
      <c r="D2" t="s">
        <v>534</v>
      </c>
      <c r="E2" s="54" t="s">
        <v>10</v>
      </c>
      <c r="G2" t="s">
        <v>534</v>
      </c>
      <c r="H2" t="s">
        <v>10</v>
      </c>
      <c r="J2" t="s">
        <v>534</v>
      </c>
      <c r="K2" t="s">
        <v>10</v>
      </c>
      <c r="M2" t="s">
        <v>534</v>
      </c>
      <c r="N2" t="s">
        <v>10</v>
      </c>
      <c r="P2" t="s">
        <v>534</v>
      </c>
      <c r="Q2" t="s">
        <v>10</v>
      </c>
      <c r="S2" t="s">
        <v>534</v>
      </c>
      <c r="T2" t="s">
        <v>10</v>
      </c>
      <c r="V2" s="1" t="s">
        <v>10</v>
      </c>
    </row>
    <row r="3" spans="1:22" ht="195" x14ac:dyDescent="0.25">
      <c r="D3" s="70" t="s">
        <v>532</v>
      </c>
      <c r="E3" s="69" t="s">
        <v>616</v>
      </c>
      <c r="G3" s="1" t="s">
        <v>536</v>
      </c>
      <c r="H3" s="72" t="s">
        <v>610</v>
      </c>
      <c r="J3" s="70" t="s">
        <v>538</v>
      </c>
      <c r="K3" s="71" t="s">
        <v>539</v>
      </c>
      <c r="M3" s="70"/>
      <c r="N3" s="71"/>
      <c r="P3" s="70" t="s">
        <v>540</v>
      </c>
      <c r="Q3" s="72" t="s">
        <v>613</v>
      </c>
      <c r="S3" s="70" t="s">
        <v>543</v>
      </c>
      <c r="T3" s="72" t="s">
        <v>614</v>
      </c>
      <c r="V3" s="71"/>
    </row>
    <row r="4" spans="1:22" ht="330" x14ac:dyDescent="0.25">
      <c r="D4" s="70" t="s">
        <v>533</v>
      </c>
      <c r="E4" s="72" t="s">
        <v>537</v>
      </c>
      <c r="G4" s="1" t="s">
        <v>535</v>
      </c>
      <c r="H4" s="69" t="s">
        <v>603</v>
      </c>
      <c r="P4" s="70" t="s">
        <v>541</v>
      </c>
      <c r="Q4" s="72" t="s">
        <v>716</v>
      </c>
    </row>
    <row r="5" spans="1:22" ht="75" x14ac:dyDescent="0.25">
      <c r="P5" s="70" t="s">
        <v>542</v>
      </c>
      <c r="Q5" s="72" t="s">
        <v>612</v>
      </c>
    </row>
  </sheetData>
  <mergeCells count="7">
    <mergeCell ref="A1:B1"/>
    <mergeCell ref="P1:Q1"/>
    <mergeCell ref="S1:T1"/>
    <mergeCell ref="D1:E1"/>
    <mergeCell ref="G1:H1"/>
    <mergeCell ref="J1:K1"/>
    <mergeCell ref="M1:N1"/>
  </mergeCells>
  <pageMargins left="0.7" right="0.7" top="0.75" bottom="0.75" header="0.3" footer="0.3"/>
  <pageSetup orientation="portrait" horizontalDpi="1200" verticalDpi="1200"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Tabla</vt:lpstr>
      <vt:lpstr>Estadísticas</vt:lpstr>
      <vt:lpstr>Artículos seleccionados</vt:lpstr>
      <vt:lpstr>Gráficos</vt:lpstr>
      <vt:lpstr>Códigos</vt:lpstr>
      <vt:lpstr>Categorías 1</vt:lpstr>
      <vt:lpstr>Categorías 2</vt:lpstr>
      <vt:lpstr>Frecuencia palabras clave</vt:lpstr>
      <vt:lpstr>Clasificación Requerimientos</vt:lpstr>
      <vt:lpstr>Clasificación Diseño</vt:lpstr>
      <vt:lpstr>Clasificación Construcción</vt:lpstr>
      <vt:lpstr>Clasificación Pruebas</vt:lpstr>
      <vt:lpstr>Respuesta PI1</vt:lpstr>
      <vt:lpstr>Respuesta PI2</vt:lpstr>
      <vt:lpstr>Respuesta PI3</vt:lpstr>
      <vt:lpstr>Tabla!_Hlk69059239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dc:creator>
  <cp:lastModifiedBy>Mauricio Cruz Portilla</cp:lastModifiedBy>
  <dcterms:created xsi:type="dcterms:W3CDTF">2021-04-20T15:42:23Z</dcterms:created>
  <dcterms:modified xsi:type="dcterms:W3CDTF">2021-06-16T17:58:39Z</dcterms:modified>
</cp:coreProperties>
</file>