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45" windowWidth="7635" windowHeight="8175" firstSheet="5" activeTab="11"/>
  </bookViews>
  <sheets>
    <sheet name="CORTO" sheetId="1" r:id="rId1"/>
    <sheet name="ESTÁNDAR" sheetId="3" r:id="rId2"/>
    <sheet name="LARGO" sheetId="4" r:id="rId3"/>
    <sheet name="AFBG" sheetId="6" r:id="rId4"/>
    <sheet name="Area de Formacion Terminal" sheetId="7" r:id="rId5"/>
    <sheet name="Ciencias Basicas Fisiologicas" sheetId="5" r:id="rId6"/>
    <sheet name="Ciencias Basicas Morfologicas" sheetId="8" r:id="rId7"/>
    <sheet name="Sociomedicas" sheetId="9" r:id="rId8"/>
    <sheet name="Clinica Medicas" sheetId="10" r:id="rId9"/>
    <sheet name="Clinicas Quirurgicas" sheetId="11" r:id="rId10"/>
    <sheet name="Internado de Pregrago" sheetId="12" r:id="rId11"/>
    <sheet name="Servicio Social" sheetId="13" r:id="rId12"/>
  </sheets>
  <calcPr calcId="145621"/>
</workbook>
</file>

<file path=xl/calcChain.xml><?xml version="1.0" encoding="utf-8"?>
<calcChain xmlns="http://schemas.openxmlformats.org/spreadsheetml/2006/main">
  <c r="C26" i="13" l="1"/>
  <c r="D25" i="13" s="1"/>
  <c r="C25" i="13"/>
  <c r="B20" i="13"/>
  <c r="AN19" i="13"/>
  <c r="X19" i="13"/>
  <c r="D19" i="13"/>
  <c r="C19" i="13"/>
  <c r="BE18" i="13"/>
  <c r="BD18" i="13"/>
  <c r="BC18" i="13"/>
  <c r="BA18" i="13"/>
  <c r="AZ18" i="13"/>
  <c r="AY18" i="13"/>
  <c r="AW18" i="13"/>
  <c r="AV18" i="13"/>
  <c r="AV19" i="13" s="1"/>
  <c r="AU18" i="13"/>
  <c r="AU19" i="13" s="1"/>
  <c r="AS18" i="13"/>
  <c r="AR18" i="13"/>
  <c r="AR19" i="13" s="1"/>
  <c r="AQ18" i="13"/>
  <c r="AQ19" i="13" s="1"/>
  <c r="AN18" i="13"/>
  <c r="AM18" i="13"/>
  <c r="AM19" i="13" s="1"/>
  <c r="AJ18" i="13"/>
  <c r="AJ19" i="13" s="1"/>
  <c r="AI18" i="13"/>
  <c r="AI19" i="13" s="1"/>
  <c r="AF18" i="13"/>
  <c r="AF19" i="13" s="1"/>
  <c r="AE18" i="13"/>
  <c r="AE19" i="13" s="1"/>
  <c r="AB18" i="13"/>
  <c r="AB19" i="13" s="1"/>
  <c r="AA18" i="13"/>
  <c r="AA19" i="13" s="1"/>
  <c r="X18" i="13"/>
  <c r="W18" i="13"/>
  <c r="W19" i="13" s="1"/>
  <c r="U18" i="13"/>
  <c r="T18" i="13"/>
  <c r="T19" i="13" s="1"/>
  <c r="S18" i="13"/>
  <c r="S19" i="13" s="1"/>
  <c r="P18" i="13"/>
  <c r="P19" i="13" s="1"/>
  <c r="O18" i="13"/>
  <c r="O19" i="13" s="1"/>
  <c r="L18" i="13"/>
  <c r="L19" i="13" s="1"/>
  <c r="K18" i="13"/>
  <c r="K19" i="13" s="1"/>
  <c r="H18" i="13"/>
  <c r="H19" i="13" s="1"/>
  <c r="G18" i="13"/>
  <c r="G19" i="13" s="1"/>
  <c r="E18" i="13"/>
  <c r="D18" i="13"/>
  <c r="C18" i="13"/>
  <c r="AK18" i="13"/>
  <c r="AO18" i="13"/>
  <c r="AG18" i="13"/>
  <c r="AC18" i="13"/>
  <c r="Y18" i="13"/>
  <c r="Q18" i="13"/>
  <c r="M18" i="13"/>
  <c r="I18" i="13"/>
  <c r="C26" i="12"/>
  <c r="D25" i="12"/>
  <c r="C25" i="12"/>
  <c r="B20" i="12"/>
  <c r="AU19" i="12"/>
  <c r="AE19" i="12"/>
  <c r="D19" i="12"/>
  <c r="C19" i="12"/>
  <c r="BE18" i="12"/>
  <c r="BD18" i="12"/>
  <c r="BC18" i="12"/>
  <c r="BA18" i="12"/>
  <c r="AZ18" i="12"/>
  <c r="AY18" i="12"/>
  <c r="AW18" i="12"/>
  <c r="AV18" i="12"/>
  <c r="AV19" i="12" s="1"/>
  <c r="AU18" i="12"/>
  <c r="AS18" i="12"/>
  <c r="AR18" i="12"/>
  <c r="AR19" i="12" s="1"/>
  <c r="AQ18" i="12"/>
  <c r="AQ19" i="12" s="1"/>
  <c r="AN18" i="12"/>
  <c r="AN19" i="12" s="1"/>
  <c r="AM18" i="12"/>
  <c r="AM19" i="12" s="1"/>
  <c r="AJ18" i="12"/>
  <c r="AJ19" i="12" s="1"/>
  <c r="AI18" i="12"/>
  <c r="AI19" i="12" s="1"/>
  <c r="AF18" i="12"/>
  <c r="AF19" i="12" s="1"/>
  <c r="AE18" i="12"/>
  <c r="AB18" i="12"/>
  <c r="AB19" i="12" s="1"/>
  <c r="AA18" i="12"/>
  <c r="AA19" i="12" s="1"/>
  <c r="X18" i="12"/>
  <c r="X19" i="12" s="1"/>
  <c r="W18" i="12"/>
  <c r="W19" i="12" s="1"/>
  <c r="U18" i="12"/>
  <c r="T18" i="12"/>
  <c r="T19" i="12" s="1"/>
  <c r="S18" i="12"/>
  <c r="S19" i="12" s="1"/>
  <c r="P18" i="12"/>
  <c r="P19" i="12" s="1"/>
  <c r="O18" i="12"/>
  <c r="O19" i="12" s="1"/>
  <c r="L18" i="12"/>
  <c r="L19" i="12" s="1"/>
  <c r="K18" i="12"/>
  <c r="K19" i="12" s="1"/>
  <c r="H18" i="12"/>
  <c r="H19" i="12" s="1"/>
  <c r="G18" i="12"/>
  <c r="G19" i="12" s="1"/>
  <c r="E18" i="12"/>
  <c r="D18" i="12"/>
  <c r="C18" i="12"/>
  <c r="AK18" i="12"/>
  <c r="AO18" i="12"/>
  <c r="AG18" i="12"/>
  <c r="AC18" i="12"/>
  <c r="Y18" i="12"/>
  <c r="Q18" i="12"/>
  <c r="M18" i="12"/>
  <c r="I18" i="12"/>
  <c r="C26" i="11"/>
  <c r="D25" i="11" s="1"/>
  <c r="C25" i="11"/>
  <c r="B20" i="11"/>
  <c r="AN19" i="11"/>
  <c r="X19" i="11"/>
  <c r="D19" i="11"/>
  <c r="C19" i="11"/>
  <c r="BE18" i="11"/>
  <c r="BD18" i="11"/>
  <c r="BC18" i="11"/>
  <c r="BA18" i="11"/>
  <c r="AZ18" i="11"/>
  <c r="AY18" i="11"/>
  <c r="AW18" i="11"/>
  <c r="AV18" i="11"/>
  <c r="AV19" i="11" s="1"/>
  <c r="AU18" i="11"/>
  <c r="AU19" i="11" s="1"/>
  <c r="AS18" i="11"/>
  <c r="AR18" i="11"/>
  <c r="AR19" i="11" s="1"/>
  <c r="AQ18" i="11"/>
  <c r="AQ19" i="11" s="1"/>
  <c r="AN18" i="11"/>
  <c r="AM18" i="11"/>
  <c r="AM19" i="11" s="1"/>
  <c r="AJ18" i="11"/>
  <c r="AJ19" i="11" s="1"/>
  <c r="AI18" i="11"/>
  <c r="AI19" i="11" s="1"/>
  <c r="AF18" i="11"/>
  <c r="AF19" i="11" s="1"/>
  <c r="AE18" i="11"/>
  <c r="AE19" i="11" s="1"/>
  <c r="AB18" i="11"/>
  <c r="AB19" i="11" s="1"/>
  <c r="AA18" i="11"/>
  <c r="AA19" i="11" s="1"/>
  <c r="X18" i="11"/>
  <c r="W18" i="11"/>
  <c r="W19" i="11" s="1"/>
  <c r="U18" i="11"/>
  <c r="T18" i="11"/>
  <c r="T19" i="11" s="1"/>
  <c r="S18" i="11"/>
  <c r="S19" i="11" s="1"/>
  <c r="P18" i="11"/>
  <c r="P19" i="11" s="1"/>
  <c r="O18" i="11"/>
  <c r="O19" i="11" s="1"/>
  <c r="L18" i="11"/>
  <c r="L19" i="11" s="1"/>
  <c r="K18" i="11"/>
  <c r="K19" i="11" s="1"/>
  <c r="H18" i="11"/>
  <c r="H19" i="11" s="1"/>
  <c r="G18" i="11"/>
  <c r="G19" i="11" s="1"/>
  <c r="E18" i="11"/>
  <c r="D18" i="11"/>
  <c r="C18" i="11"/>
  <c r="Y16" i="11"/>
  <c r="AG15" i="11"/>
  <c r="AG14" i="11"/>
  <c r="AK18" i="11"/>
  <c r="AG13" i="11"/>
  <c r="AG12" i="11"/>
  <c r="AC12" i="11"/>
  <c r="AC11" i="11"/>
  <c r="AC10" i="11"/>
  <c r="AO18" i="11"/>
  <c r="AG18" i="11"/>
  <c r="AC18" i="11"/>
  <c r="Y18" i="11"/>
  <c r="Q18" i="11"/>
  <c r="M18" i="11"/>
  <c r="I18" i="11"/>
  <c r="C26" i="10"/>
  <c r="D25" i="10" s="1"/>
  <c r="B20" i="10"/>
  <c r="AV19" i="10"/>
  <c r="X19" i="10"/>
  <c r="S19" i="10"/>
  <c r="BE18" i="10"/>
  <c r="BD18" i="10"/>
  <c r="BC18" i="10"/>
  <c r="BA18" i="10"/>
  <c r="AZ18" i="10"/>
  <c r="AY18" i="10"/>
  <c r="AW18" i="10"/>
  <c r="AV18" i="10"/>
  <c r="AU18" i="10"/>
  <c r="AU19" i="10" s="1"/>
  <c r="AS18" i="10"/>
  <c r="AR18" i="10"/>
  <c r="AR19" i="10" s="1"/>
  <c r="AQ18" i="10"/>
  <c r="AQ19" i="10" s="1"/>
  <c r="AO18" i="10"/>
  <c r="AN18" i="10"/>
  <c r="AN19" i="10" s="1"/>
  <c r="AM18" i="10"/>
  <c r="AM19" i="10" s="1"/>
  <c r="AJ18" i="10"/>
  <c r="AJ19" i="10" s="1"/>
  <c r="AI18" i="10"/>
  <c r="AI19" i="10" s="1"/>
  <c r="AF18" i="10"/>
  <c r="AF19" i="10" s="1"/>
  <c r="AE18" i="10"/>
  <c r="AE19" i="10" s="1"/>
  <c r="AB18" i="10"/>
  <c r="AB19" i="10" s="1"/>
  <c r="AA18" i="10"/>
  <c r="AA19" i="10" s="1"/>
  <c r="X18" i="10"/>
  <c r="W18" i="10"/>
  <c r="W19" i="10" s="1"/>
  <c r="T18" i="10"/>
  <c r="T19" i="10" s="1"/>
  <c r="S18" i="10"/>
  <c r="P18" i="10"/>
  <c r="P19" i="10" s="1"/>
  <c r="O18" i="10"/>
  <c r="O19" i="10" s="1"/>
  <c r="L18" i="10"/>
  <c r="L19" i="10" s="1"/>
  <c r="K18" i="10"/>
  <c r="K19" i="10" s="1"/>
  <c r="H18" i="10"/>
  <c r="H19" i="10" s="1"/>
  <c r="G18" i="10"/>
  <c r="G19" i="10" s="1"/>
  <c r="D18" i="10"/>
  <c r="D19" i="10" s="1"/>
  <c r="C18" i="10"/>
  <c r="C19" i="10" s="1"/>
  <c r="AO14" i="10"/>
  <c r="Y14" i="10"/>
  <c r="AK13" i="10"/>
  <c r="Y13" i="10"/>
  <c r="AO12" i="10"/>
  <c r="AK12" i="10"/>
  <c r="Y12" i="10"/>
  <c r="U12" i="10"/>
  <c r="AO11" i="10"/>
  <c r="AK11" i="10"/>
  <c r="AO10" i="10"/>
  <c r="AK10" i="10"/>
  <c r="AO9" i="10"/>
  <c r="AK9" i="10"/>
  <c r="AK18" i="10" s="1"/>
  <c r="AG9" i="10"/>
  <c r="AC9" i="10"/>
  <c r="U18" i="10"/>
  <c r="E18" i="10"/>
  <c r="AO8" i="10"/>
  <c r="AG8" i="10"/>
  <c r="AG18" i="10" s="1"/>
  <c r="AC8" i="10"/>
  <c r="AC18" i="10" s="1"/>
  <c r="Y18" i="10"/>
  <c r="Q18" i="10"/>
  <c r="M18" i="10"/>
  <c r="I18" i="10"/>
  <c r="C26" i="9"/>
  <c r="D25" i="9" s="1"/>
  <c r="C25" i="9"/>
  <c r="B20" i="9"/>
  <c r="AN19" i="9"/>
  <c r="X19" i="9"/>
  <c r="D19" i="9"/>
  <c r="BE18" i="9"/>
  <c r="BD18" i="9"/>
  <c r="BC18" i="9"/>
  <c r="BA18" i="9"/>
  <c r="AZ18" i="9"/>
  <c r="AY18" i="9"/>
  <c r="AW18" i="9"/>
  <c r="AV18" i="9"/>
  <c r="AV19" i="9" s="1"/>
  <c r="AU18" i="9"/>
  <c r="AU19" i="9" s="1"/>
  <c r="AS18" i="9"/>
  <c r="AR18" i="9"/>
  <c r="AR19" i="9" s="1"/>
  <c r="AQ18" i="9"/>
  <c r="AQ19" i="9" s="1"/>
  <c r="AN18" i="9"/>
  <c r="AM18" i="9"/>
  <c r="AM19" i="9" s="1"/>
  <c r="AJ18" i="9"/>
  <c r="AJ19" i="9" s="1"/>
  <c r="AI18" i="9"/>
  <c r="AI19" i="9" s="1"/>
  <c r="AF18" i="9"/>
  <c r="AF19" i="9" s="1"/>
  <c r="AE18" i="9"/>
  <c r="AE19" i="9" s="1"/>
  <c r="AB18" i="9"/>
  <c r="AB19" i="9" s="1"/>
  <c r="AA18" i="9"/>
  <c r="AA19" i="9" s="1"/>
  <c r="X18" i="9"/>
  <c r="W18" i="9"/>
  <c r="W19" i="9" s="1"/>
  <c r="U18" i="9"/>
  <c r="T18" i="9"/>
  <c r="T19" i="9" s="1"/>
  <c r="S18" i="9"/>
  <c r="S19" i="9" s="1"/>
  <c r="P18" i="9"/>
  <c r="P19" i="9" s="1"/>
  <c r="O18" i="9"/>
  <c r="O19" i="9" s="1"/>
  <c r="L18" i="9"/>
  <c r="L19" i="9" s="1"/>
  <c r="K18" i="9"/>
  <c r="K19" i="9" s="1"/>
  <c r="H18" i="9"/>
  <c r="H19" i="9" s="1"/>
  <c r="G18" i="9"/>
  <c r="G19" i="9" s="1"/>
  <c r="E18" i="9"/>
  <c r="D18" i="9"/>
  <c r="C18" i="9"/>
  <c r="C19" i="9" s="1"/>
  <c r="AK18" i="9"/>
  <c r="AG11" i="9"/>
  <c r="Q11" i="9"/>
  <c r="M11" i="9"/>
  <c r="I11" i="9"/>
  <c r="E11" i="9"/>
  <c r="AG10" i="9"/>
  <c r="Y10" i="9"/>
  <c r="M10" i="9"/>
  <c r="AO18" i="9"/>
  <c r="Y9" i="9"/>
  <c r="AG18" i="9"/>
  <c r="AC18" i="9"/>
  <c r="Y8" i="9"/>
  <c r="Y18" i="9" s="1"/>
  <c r="U8" i="9"/>
  <c r="Q18" i="9"/>
  <c r="M18" i="9"/>
  <c r="I18" i="9"/>
  <c r="C26" i="8"/>
  <c r="D25" i="8" s="1"/>
  <c r="C25" i="8"/>
  <c r="B20" i="8"/>
  <c r="AN19" i="8"/>
  <c r="T19" i="8"/>
  <c r="D19" i="8"/>
  <c r="C19" i="8"/>
  <c r="BE18" i="8"/>
  <c r="BD18" i="8"/>
  <c r="BC18" i="8"/>
  <c r="BA18" i="8"/>
  <c r="AZ18" i="8"/>
  <c r="AY18" i="8"/>
  <c r="AW18" i="8"/>
  <c r="AV18" i="8"/>
  <c r="AV19" i="8" s="1"/>
  <c r="AU18" i="8"/>
  <c r="AU19" i="8" s="1"/>
  <c r="AS18" i="8"/>
  <c r="AR18" i="8"/>
  <c r="AR19" i="8" s="1"/>
  <c r="AQ18" i="8"/>
  <c r="AQ19" i="8" s="1"/>
  <c r="AN18" i="8"/>
  <c r="AM18" i="8"/>
  <c r="AM19" i="8" s="1"/>
  <c r="AJ18" i="8"/>
  <c r="AJ19" i="8" s="1"/>
  <c r="AI18" i="8"/>
  <c r="AI19" i="8" s="1"/>
  <c r="AF18" i="8"/>
  <c r="AF19" i="8" s="1"/>
  <c r="AE18" i="8"/>
  <c r="AE19" i="8" s="1"/>
  <c r="AB18" i="8"/>
  <c r="AB19" i="8" s="1"/>
  <c r="AA18" i="8"/>
  <c r="AA19" i="8" s="1"/>
  <c r="X18" i="8"/>
  <c r="X19" i="8" s="1"/>
  <c r="W18" i="8"/>
  <c r="W19" i="8" s="1"/>
  <c r="U18" i="8"/>
  <c r="T18" i="8"/>
  <c r="S18" i="8"/>
  <c r="S19" i="8" s="1"/>
  <c r="P18" i="8"/>
  <c r="P19" i="8" s="1"/>
  <c r="O18" i="8"/>
  <c r="O19" i="8" s="1"/>
  <c r="L18" i="8"/>
  <c r="L19" i="8" s="1"/>
  <c r="K18" i="8"/>
  <c r="K19" i="8" s="1"/>
  <c r="H18" i="8"/>
  <c r="H19" i="8" s="1"/>
  <c r="G18" i="8"/>
  <c r="G19" i="8" s="1"/>
  <c r="E18" i="8"/>
  <c r="D18" i="8"/>
  <c r="C18" i="8"/>
  <c r="AK18" i="8"/>
  <c r="Y11" i="8"/>
  <c r="U11" i="8"/>
  <c r="Q10" i="8"/>
  <c r="I10" i="8"/>
  <c r="E10" i="8"/>
  <c r="M9" i="8"/>
  <c r="I9" i="8"/>
  <c r="AO18" i="8"/>
  <c r="AG18" i="8"/>
  <c r="AC18" i="8"/>
  <c r="Y18" i="8"/>
  <c r="Q18" i="8"/>
  <c r="M8" i="8"/>
  <c r="M18" i="8" s="1"/>
  <c r="I18" i="8"/>
  <c r="C26" i="7"/>
  <c r="C25" i="7" s="1"/>
  <c r="D25" i="7"/>
  <c r="B20" i="7"/>
  <c r="AU19" i="7"/>
  <c r="AE19" i="7"/>
  <c r="W19" i="7"/>
  <c r="P19" i="7"/>
  <c r="O19" i="7"/>
  <c r="BE18" i="7"/>
  <c r="BD18" i="7"/>
  <c r="BC18" i="7"/>
  <c r="BA18" i="7"/>
  <c r="AZ18" i="7"/>
  <c r="AY18" i="7"/>
  <c r="AW18" i="7"/>
  <c r="AV18" i="7"/>
  <c r="AV19" i="7" s="1"/>
  <c r="AU18" i="7"/>
  <c r="AS18" i="7"/>
  <c r="AR18" i="7"/>
  <c r="AR19" i="7" s="1"/>
  <c r="AQ18" i="7"/>
  <c r="AQ19" i="7" s="1"/>
  <c r="AN18" i="7"/>
  <c r="AN19" i="7" s="1"/>
  <c r="AM18" i="7"/>
  <c r="AM19" i="7" s="1"/>
  <c r="AJ18" i="7"/>
  <c r="AJ19" i="7" s="1"/>
  <c r="AI18" i="7"/>
  <c r="AI19" i="7" s="1"/>
  <c r="AF18" i="7"/>
  <c r="AF19" i="7" s="1"/>
  <c r="AE18" i="7"/>
  <c r="AC18" i="7"/>
  <c r="AB18" i="7"/>
  <c r="AB19" i="7" s="1"/>
  <c r="AA18" i="7"/>
  <c r="AA19" i="7" s="1"/>
  <c r="X18" i="7"/>
  <c r="X19" i="7" s="1"/>
  <c r="W18" i="7"/>
  <c r="T18" i="7"/>
  <c r="T19" i="7" s="1"/>
  <c r="S18" i="7"/>
  <c r="S19" i="7" s="1"/>
  <c r="P18" i="7"/>
  <c r="O18" i="7"/>
  <c r="M18" i="7"/>
  <c r="L18" i="7"/>
  <c r="L19" i="7" s="1"/>
  <c r="K18" i="7"/>
  <c r="K19" i="7" s="1"/>
  <c r="H18" i="7"/>
  <c r="H19" i="7" s="1"/>
  <c r="G18" i="7"/>
  <c r="G19" i="7" s="1"/>
  <c r="D18" i="7"/>
  <c r="D19" i="7" s="1"/>
  <c r="C18" i="7"/>
  <c r="C19" i="7" s="1"/>
  <c r="AO15" i="7"/>
  <c r="AK15" i="7"/>
  <c r="AC14" i="7"/>
  <c r="Q14" i="7"/>
  <c r="AK18" i="7"/>
  <c r="AO18" i="7"/>
  <c r="AG18" i="7"/>
  <c r="Y18" i="7"/>
  <c r="U18" i="7"/>
  <c r="Q18" i="7"/>
  <c r="I18" i="7"/>
  <c r="E18" i="7"/>
  <c r="C26" i="6"/>
  <c r="D25" i="6" s="1"/>
  <c r="B20" i="6"/>
  <c r="AI19" i="6"/>
  <c r="H19" i="6"/>
  <c r="C19" i="6"/>
  <c r="BE18" i="6"/>
  <c r="BD18" i="6"/>
  <c r="BC18" i="6"/>
  <c r="BA18" i="6"/>
  <c r="AZ18" i="6"/>
  <c r="AY18" i="6"/>
  <c r="AW18" i="6"/>
  <c r="AV18" i="6"/>
  <c r="AV19" i="6" s="1"/>
  <c r="AU18" i="6"/>
  <c r="AU19" i="6" s="1"/>
  <c r="AS18" i="6"/>
  <c r="AR18" i="6"/>
  <c r="AR19" i="6" s="1"/>
  <c r="AQ18" i="6"/>
  <c r="AQ19" i="6" s="1"/>
  <c r="AN18" i="6"/>
  <c r="AN19" i="6" s="1"/>
  <c r="AM18" i="6"/>
  <c r="AM19" i="6" s="1"/>
  <c r="AJ18" i="6"/>
  <c r="AJ19" i="6" s="1"/>
  <c r="AI18" i="6"/>
  <c r="AF18" i="6"/>
  <c r="AF19" i="6" s="1"/>
  <c r="AE18" i="6"/>
  <c r="AE19" i="6" s="1"/>
  <c r="AB18" i="6"/>
  <c r="AB19" i="6" s="1"/>
  <c r="AA18" i="6"/>
  <c r="AA19" i="6" s="1"/>
  <c r="X18" i="6"/>
  <c r="X19" i="6" s="1"/>
  <c r="W18" i="6"/>
  <c r="W19" i="6" s="1"/>
  <c r="U18" i="6"/>
  <c r="T18" i="6"/>
  <c r="T19" i="6" s="1"/>
  <c r="S18" i="6"/>
  <c r="S19" i="6" s="1"/>
  <c r="P18" i="6"/>
  <c r="P19" i="6" s="1"/>
  <c r="O18" i="6"/>
  <c r="O19" i="6" s="1"/>
  <c r="L18" i="6"/>
  <c r="L19" i="6" s="1"/>
  <c r="K18" i="6"/>
  <c r="K19" i="6" s="1"/>
  <c r="H18" i="6"/>
  <c r="G18" i="6"/>
  <c r="G19" i="6" s="1"/>
  <c r="E18" i="6"/>
  <c r="D18" i="6"/>
  <c r="D19" i="6" s="1"/>
  <c r="C18" i="6"/>
  <c r="AK18" i="6"/>
  <c r="Q13" i="6"/>
  <c r="E13" i="6"/>
  <c r="Q12" i="6"/>
  <c r="M12" i="6"/>
  <c r="I12" i="6"/>
  <c r="E12" i="6"/>
  <c r="AO18" i="6"/>
  <c r="AG18" i="6"/>
  <c r="AC18" i="6"/>
  <c r="Y18" i="6"/>
  <c r="Q18" i="6"/>
  <c r="M18" i="6"/>
  <c r="I18" i="6"/>
  <c r="C26" i="5"/>
  <c r="C25" i="5" s="1"/>
  <c r="D25" i="5"/>
  <c r="B20" i="5"/>
  <c r="AV19" i="5"/>
  <c r="AM19" i="5"/>
  <c r="O19" i="5"/>
  <c r="BE18" i="5"/>
  <c r="BD18" i="5"/>
  <c r="BC18" i="5"/>
  <c r="BA18" i="5"/>
  <c r="AZ18" i="5"/>
  <c r="AY18" i="5"/>
  <c r="AW18" i="5"/>
  <c r="AV18" i="5"/>
  <c r="AU18" i="5"/>
  <c r="AU19" i="5" s="1"/>
  <c r="AS18" i="5"/>
  <c r="AR18" i="5"/>
  <c r="AR19" i="5" s="1"/>
  <c r="AQ18" i="5"/>
  <c r="AQ19" i="5" s="1"/>
  <c r="AN18" i="5"/>
  <c r="AN19" i="5" s="1"/>
  <c r="AM18" i="5"/>
  <c r="AJ18" i="5"/>
  <c r="AJ19" i="5" s="1"/>
  <c r="AI18" i="5"/>
  <c r="AI19" i="5" s="1"/>
  <c r="AF18" i="5"/>
  <c r="AF19" i="5" s="1"/>
  <c r="AE18" i="5"/>
  <c r="AE19" i="5" s="1"/>
  <c r="AC18" i="5"/>
  <c r="AB18" i="5"/>
  <c r="AB19" i="5" s="1"/>
  <c r="AA18" i="5"/>
  <c r="AA19" i="5" s="1"/>
  <c r="X18" i="5"/>
  <c r="X19" i="5" s="1"/>
  <c r="W18" i="5"/>
  <c r="W19" i="5" s="1"/>
  <c r="T18" i="5"/>
  <c r="T19" i="5" s="1"/>
  <c r="S18" i="5"/>
  <c r="S19" i="5" s="1"/>
  <c r="P18" i="5"/>
  <c r="P19" i="5" s="1"/>
  <c r="O18" i="5"/>
  <c r="M18" i="5"/>
  <c r="L18" i="5"/>
  <c r="L19" i="5" s="1"/>
  <c r="K18" i="5"/>
  <c r="K19" i="5" s="1"/>
  <c r="H18" i="5"/>
  <c r="H19" i="5" s="1"/>
  <c r="G18" i="5"/>
  <c r="G19" i="5" s="1"/>
  <c r="D18" i="5"/>
  <c r="D19" i="5" s="1"/>
  <c r="C18" i="5"/>
  <c r="C19" i="5" s="1"/>
  <c r="M13" i="5"/>
  <c r="U10" i="5"/>
  <c r="AK18" i="5"/>
  <c r="U9" i="5"/>
  <c r="Q9" i="5"/>
  <c r="E9" i="5"/>
  <c r="AO18" i="5"/>
  <c r="AG18" i="5"/>
  <c r="Y18" i="5"/>
  <c r="U18" i="5"/>
  <c r="Q8" i="5"/>
  <c r="Q18" i="5" s="1"/>
  <c r="I8" i="5"/>
  <c r="I18" i="5" s="1"/>
  <c r="E8" i="5"/>
  <c r="E18" i="5" s="1"/>
  <c r="C25" i="10" l="1"/>
  <c r="C25" i="6"/>
  <c r="B18" i="4"/>
  <c r="C24" i="4"/>
  <c r="D23" i="4" s="1"/>
  <c r="AW9" i="4"/>
  <c r="AW10" i="4"/>
  <c r="AW11" i="4"/>
  <c r="AW12" i="4"/>
  <c r="AW13" i="4"/>
  <c r="AW14" i="4"/>
  <c r="AW15" i="4"/>
  <c r="AS9" i="4"/>
  <c r="AS10" i="4"/>
  <c r="AS11" i="4"/>
  <c r="AS12" i="4"/>
  <c r="AS13" i="4"/>
  <c r="AS14" i="4"/>
  <c r="AS15" i="4"/>
  <c r="AO10" i="4"/>
  <c r="AO11" i="4"/>
  <c r="AO12" i="4"/>
  <c r="AO13" i="4"/>
  <c r="AO14" i="4"/>
  <c r="AO15" i="4"/>
  <c r="AK10" i="4"/>
  <c r="AK11" i="4"/>
  <c r="AK12" i="4"/>
  <c r="AK13" i="4"/>
  <c r="AK14" i="4"/>
  <c r="AK15" i="4"/>
  <c r="AK9" i="4"/>
  <c r="AG9" i="4"/>
  <c r="AG11" i="4"/>
  <c r="AG12" i="4"/>
  <c r="AG13" i="4"/>
  <c r="AG14" i="4"/>
  <c r="AG15" i="4"/>
  <c r="AC10" i="4"/>
  <c r="AC11" i="4"/>
  <c r="AC12" i="4"/>
  <c r="AC13" i="4"/>
  <c r="AC14" i="4"/>
  <c r="AC15" i="4"/>
  <c r="Y10" i="4"/>
  <c r="Y11" i="4"/>
  <c r="Y12" i="4"/>
  <c r="Y13" i="4"/>
  <c r="Y14" i="4"/>
  <c r="Y15" i="4"/>
  <c r="U9" i="4"/>
  <c r="U10" i="4"/>
  <c r="U11" i="4"/>
  <c r="U12" i="4"/>
  <c r="U13" i="4"/>
  <c r="U14" i="4"/>
  <c r="U15" i="4"/>
  <c r="Q13" i="4"/>
  <c r="Q9" i="4"/>
  <c r="Q10" i="4"/>
  <c r="Q11" i="4"/>
  <c r="Q12" i="4"/>
  <c r="Q14" i="4"/>
  <c r="Q15" i="4"/>
  <c r="M9" i="4"/>
  <c r="M10" i="4"/>
  <c r="M11" i="4"/>
  <c r="M12" i="4"/>
  <c r="M13" i="4"/>
  <c r="M14" i="4"/>
  <c r="M15" i="4"/>
  <c r="E9" i="4"/>
  <c r="E10" i="4"/>
  <c r="E11" i="4"/>
  <c r="E12" i="4"/>
  <c r="E13" i="4"/>
  <c r="E14" i="4"/>
  <c r="E15" i="4"/>
  <c r="BM16" i="4"/>
  <c r="BL16" i="4"/>
  <c r="BK16" i="4"/>
  <c r="BI16" i="4"/>
  <c r="BH16" i="4"/>
  <c r="BG16" i="4"/>
  <c r="BD16" i="4"/>
  <c r="BC16" i="4"/>
  <c r="AZ16" i="4"/>
  <c r="AY16" i="4"/>
  <c r="AV16" i="4"/>
  <c r="AU16" i="4"/>
  <c r="AR16" i="4"/>
  <c r="AQ16" i="4"/>
  <c r="AN16" i="4"/>
  <c r="AM16" i="4"/>
  <c r="AJ16" i="4"/>
  <c r="AI16" i="4"/>
  <c r="AF16" i="4"/>
  <c r="AE16" i="4"/>
  <c r="AB16" i="4"/>
  <c r="AA16" i="4"/>
  <c r="X16" i="4"/>
  <c r="W16" i="4"/>
  <c r="T16" i="4"/>
  <c r="S16" i="4"/>
  <c r="P16" i="4"/>
  <c r="O16" i="4"/>
  <c r="L16" i="4"/>
  <c r="L17" i="4" s="1"/>
  <c r="K16" i="4"/>
  <c r="K17" i="4" s="1"/>
  <c r="H16" i="4"/>
  <c r="H17" i="4" s="1"/>
  <c r="G16" i="4"/>
  <c r="G17" i="4" s="1"/>
  <c r="D16" i="4"/>
  <c r="D17" i="4" s="1"/>
  <c r="C16" i="4"/>
  <c r="C17" i="4" s="1"/>
  <c r="BE15" i="4"/>
  <c r="BA15" i="4"/>
  <c r="BE14" i="4"/>
  <c r="BA14" i="4"/>
  <c r="BE13" i="4"/>
  <c r="BE12" i="4"/>
  <c r="I16" i="4"/>
  <c r="AO9" i="4"/>
  <c r="AW8" i="4"/>
  <c r="AS8" i="4"/>
  <c r="AG8" i="4"/>
  <c r="AC8" i="4"/>
  <c r="Y8" i="4"/>
  <c r="U8" i="4"/>
  <c r="Q8" i="4"/>
  <c r="M8" i="4"/>
  <c r="E8" i="4"/>
  <c r="Q16" i="4" l="1"/>
  <c r="AG16" i="4"/>
  <c r="AW16" i="4"/>
  <c r="BA16" i="4"/>
  <c r="AK16" i="4"/>
  <c r="BE16" i="4"/>
  <c r="AS16" i="4"/>
  <c r="C23" i="4"/>
  <c r="AO16" i="4"/>
  <c r="AC16" i="4"/>
  <c r="Y16" i="4"/>
  <c r="U16" i="4"/>
  <c r="M16" i="4"/>
  <c r="E16" i="4"/>
  <c r="B20" i="3" l="1"/>
  <c r="AG15" i="3"/>
  <c r="AK15" i="3"/>
  <c r="AO15" i="3"/>
  <c r="Y16" i="3"/>
  <c r="B23" i="1"/>
  <c r="AG9" i="1"/>
  <c r="AG10" i="1"/>
  <c r="AG12" i="1"/>
  <c r="AG13" i="1"/>
  <c r="AG14" i="1"/>
  <c r="AG15" i="1"/>
  <c r="AG16" i="1"/>
  <c r="AG17" i="1"/>
  <c r="AG18" i="1"/>
  <c r="AG19" i="1"/>
  <c r="AG20" i="1"/>
  <c r="AC9" i="1"/>
  <c r="AC10" i="1"/>
  <c r="AC11" i="1"/>
  <c r="AC12" i="1"/>
  <c r="AC13" i="1"/>
  <c r="AC15" i="1"/>
  <c r="AC17" i="1"/>
  <c r="AC18" i="1"/>
  <c r="AC19" i="1"/>
  <c r="AC20" i="1"/>
  <c r="Y9" i="1"/>
  <c r="Y10" i="1"/>
  <c r="Y11" i="1"/>
  <c r="Y12" i="1"/>
  <c r="Y13" i="1"/>
  <c r="Y14" i="1"/>
  <c r="Y15" i="1"/>
  <c r="Y16" i="1"/>
  <c r="Y18" i="1"/>
  <c r="Y19" i="1"/>
  <c r="Y20" i="1"/>
  <c r="U9" i="1"/>
  <c r="U10" i="1"/>
  <c r="U11" i="1"/>
  <c r="U12" i="1"/>
  <c r="U13" i="1"/>
  <c r="U14" i="1"/>
  <c r="U15" i="1"/>
  <c r="U16" i="1"/>
  <c r="U17" i="1"/>
  <c r="U19" i="1"/>
  <c r="U20" i="1"/>
  <c r="Q9" i="1"/>
  <c r="Q10" i="1"/>
  <c r="Q11" i="1"/>
  <c r="Q12" i="1"/>
  <c r="Q13" i="1"/>
  <c r="Q14" i="1"/>
  <c r="Q15" i="1"/>
  <c r="Q17" i="1"/>
  <c r="Q18" i="1"/>
  <c r="Q19" i="1"/>
  <c r="Q20" i="1"/>
  <c r="M9" i="1"/>
  <c r="M10" i="1"/>
  <c r="M11" i="1"/>
  <c r="M12" i="1"/>
  <c r="M13" i="1"/>
  <c r="M14" i="1"/>
  <c r="M15" i="1"/>
  <c r="M16" i="1"/>
  <c r="M17" i="1"/>
  <c r="M18" i="1"/>
  <c r="M19" i="1"/>
  <c r="M20" i="1"/>
  <c r="I9" i="1"/>
  <c r="I10" i="1"/>
  <c r="I11" i="1"/>
  <c r="I12" i="1"/>
  <c r="I13" i="1"/>
  <c r="I14" i="1"/>
  <c r="I15" i="1"/>
  <c r="I16" i="1"/>
  <c r="I17" i="1"/>
  <c r="I18" i="1"/>
  <c r="I19" i="1"/>
  <c r="I20" i="1"/>
  <c r="E9" i="1"/>
  <c r="E10" i="1"/>
  <c r="E11" i="1"/>
  <c r="E12" i="1"/>
  <c r="E13" i="1"/>
  <c r="E14" i="1"/>
  <c r="E15" i="1"/>
  <c r="E16" i="1"/>
  <c r="E17" i="1"/>
  <c r="E18" i="1"/>
  <c r="E19" i="1"/>
  <c r="E20" i="1"/>
  <c r="C26" i="3" l="1"/>
  <c r="C25" i="3" s="1"/>
  <c r="AA21" i="1"/>
  <c r="AA22" i="1" s="1"/>
  <c r="D25" i="3" l="1"/>
  <c r="I10" i="3"/>
  <c r="I9" i="3"/>
  <c r="BE18" i="3"/>
  <c r="BD18" i="3"/>
  <c r="BC18" i="3"/>
  <c r="BA18" i="3"/>
  <c r="AZ18" i="3"/>
  <c r="AY18" i="3"/>
  <c r="AW18" i="3"/>
  <c r="AV18" i="3"/>
  <c r="AV19" i="3" s="1"/>
  <c r="AU18" i="3"/>
  <c r="AU19" i="3" s="1"/>
  <c r="AS18" i="3"/>
  <c r="AR18" i="3"/>
  <c r="AR19" i="3" s="1"/>
  <c r="AQ18" i="3"/>
  <c r="AQ19" i="3" s="1"/>
  <c r="AN18" i="3"/>
  <c r="AN19" i="3" s="1"/>
  <c r="AM18" i="3"/>
  <c r="AM19" i="3" s="1"/>
  <c r="AJ18" i="3"/>
  <c r="AJ19" i="3" s="1"/>
  <c r="AI18" i="3"/>
  <c r="AI19" i="3" s="1"/>
  <c r="AF18" i="3"/>
  <c r="AF19" i="3" s="1"/>
  <c r="AE18" i="3"/>
  <c r="AE19" i="3" s="1"/>
  <c r="AB18" i="3"/>
  <c r="AB19" i="3" s="1"/>
  <c r="AA18" i="3"/>
  <c r="AA19" i="3" s="1"/>
  <c r="X18" i="3"/>
  <c r="X19" i="3" s="1"/>
  <c r="W18" i="3"/>
  <c r="W19" i="3" s="1"/>
  <c r="T18" i="3"/>
  <c r="T19" i="3" s="1"/>
  <c r="S18" i="3"/>
  <c r="S19" i="3" s="1"/>
  <c r="P18" i="3"/>
  <c r="P19" i="3" s="1"/>
  <c r="O18" i="3"/>
  <c r="O19" i="3" s="1"/>
  <c r="L18" i="3"/>
  <c r="L19" i="3" s="1"/>
  <c r="K18" i="3"/>
  <c r="K19" i="3" s="1"/>
  <c r="H18" i="3"/>
  <c r="H19" i="3" s="1"/>
  <c r="G18" i="3"/>
  <c r="G19" i="3" s="1"/>
  <c r="D18" i="3"/>
  <c r="D19" i="3" s="1"/>
  <c r="C18" i="3"/>
  <c r="C19" i="3" s="1"/>
  <c r="AO14" i="3"/>
  <c r="AG14" i="3"/>
  <c r="AC14" i="3"/>
  <c r="Y14" i="3"/>
  <c r="Q14" i="3"/>
  <c r="AK13" i="3"/>
  <c r="AG13" i="3"/>
  <c r="Y13" i="3"/>
  <c r="Q13" i="3"/>
  <c r="M13" i="3"/>
  <c r="E13" i="3"/>
  <c r="AO12" i="3"/>
  <c r="AK12" i="3"/>
  <c r="AG12" i="3"/>
  <c r="AC12" i="3"/>
  <c r="Y12" i="3"/>
  <c r="U12" i="3"/>
  <c r="Q12" i="3"/>
  <c r="M12" i="3"/>
  <c r="I12" i="3"/>
  <c r="E12" i="3"/>
  <c r="AO11" i="3"/>
  <c r="AK11" i="3"/>
  <c r="AG11" i="3"/>
  <c r="AC11" i="3"/>
  <c r="Y11" i="3"/>
  <c r="U11" i="3"/>
  <c r="Q11" i="3"/>
  <c r="M11" i="3"/>
  <c r="I11" i="3"/>
  <c r="E11" i="3"/>
  <c r="AO10" i="3"/>
  <c r="AK10" i="3"/>
  <c r="AG10" i="3"/>
  <c r="AC10" i="3"/>
  <c r="Y10" i="3"/>
  <c r="U10" i="3"/>
  <c r="Q10" i="3"/>
  <c r="M10" i="3"/>
  <c r="E10" i="3"/>
  <c r="AO9" i="3"/>
  <c r="AK9" i="3"/>
  <c r="AG9" i="3"/>
  <c r="AC9" i="3"/>
  <c r="Y9" i="3"/>
  <c r="U9" i="3"/>
  <c r="Q9" i="3"/>
  <c r="M9" i="3"/>
  <c r="E9" i="3"/>
  <c r="AO8" i="3"/>
  <c r="AG8" i="3"/>
  <c r="AC8" i="3"/>
  <c r="Y8" i="3"/>
  <c r="U8" i="3"/>
  <c r="Q8" i="3"/>
  <c r="M8" i="3"/>
  <c r="I8" i="3"/>
  <c r="E8" i="3"/>
  <c r="AG18" i="3" l="1"/>
  <c r="Y18" i="3"/>
  <c r="I18" i="3"/>
  <c r="Q18" i="3"/>
  <c r="U18" i="3"/>
  <c r="AO18" i="3"/>
  <c r="M18" i="3"/>
  <c r="AC18" i="3"/>
  <c r="E18" i="3"/>
  <c r="AK18" i="3"/>
  <c r="X21" i="1" l="1"/>
  <c r="X22" i="1" s="1"/>
  <c r="W21" i="1"/>
  <c r="W22" i="1" s="1"/>
  <c r="AI21" i="1" l="1"/>
  <c r="AI22" i="1" s="1"/>
  <c r="AJ21" i="1"/>
  <c r="AJ22" i="1" s="1"/>
  <c r="AK21" i="1"/>
  <c r="AM21" i="1" l="1"/>
  <c r="AM22" i="1" s="1"/>
  <c r="AN21" i="1"/>
  <c r="AN22" i="1" s="1"/>
  <c r="AO21" i="1"/>
  <c r="AQ21" i="1"/>
  <c r="AR21" i="1"/>
  <c r="AS21" i="1"/>
  <c r="AU21" i="1"/>
  <c r="AV21" i="1"/>
  <c r="AW21" i="1"/>
  <c r="AE21" i="1" l="1"/>
  <c r="AE22" i="1" s="1"/>
  <c r="AF21" i="1"/>
  <c r="AF22" i="1" s="1"/>
  <c r="AB21" i="1"/>
  <c r="AB22" i="1" s="1"/>
  <c r="S21" i="1"/>
  <c r="S22" i="1" s="1"/>
  <c r="T21" i="1"/>
  <c r="T22" i="1" s="1"/>
  <c r="O21" i="1"/>
  <c r="O22" i="1" s="1"/>
  <c r="P21" i="1"/>
  <c r="P22" i="1" s="1"/>
  <c r="K21" i="1"/>
  <c r="K22" i="1" s="1"/>
  <c r="L21" i="1"/>
  <c r="L22" i="1" s="1"/>
  <c r="G21" i="1"/>
  <c r="G22" i="1" s="1"/>
  <c r="H21" i="1"/>
  <c r="H22" i="1" s="1"/>
  <c r="C21" i="1"/>
  <c r="D21" i="1"/>
  <c r="AC8" i="1"/>
  <c r="Y8" i="1"/>
  <c r="AG8" i="1"/>
  <c r="U8" i="1"/>
  <c r="Q8" i="1"/>
  <c r="M8" i="1"/>
  <c r="I8" i="1"/>
  <c r="E8" i="1"/>
  <c r="D26" i="1" l="1"/>
  <c r="D22" i="1"/>
  <c r="D27" i="1" s="1"/>
  <c r="C26" i="1"/>
  <c r="C22" i="1"/>
  <c r="C27" i="1" s="1"/>
  <c r="Y21" i="1"/>
  <c r="U21" i="1"/>
  <c r="Q21" i="1"/>
  <c r="I21" i="1"/>
  <c r="E21" i="1"/>
  <c r="AG21" i="1"/>
  <c r="AC21" i="1"/>
  <c r="M21" i="1"/>
  <c r="C29" i="1" l="1"/>
  <c r="D28" i="1" s="1"/>
  <c r="C28" i="1" l="1"/>
</calcChain>
</file>

<file path=xl/sharedStrings.xml><?xml version="1.0" encoding="utf-8"?>
<sst xmlns="http://schemas.openxmlformats.org/spreadsheetml/2006/main" count="1418" uniqueCount="126">
  <si>
    <t>UNIVERSIDAD VERACRUZANA</t>
  </si>
  <si>
    <t>Dirección General del Área Académica de Ciencias de la Salud</t>
  </si>
  <si>
    <t>Licenciatura en Médico Cirujano</t>
  </si>
  <si>
    <t>Primer Periodo</t>
  </si>
  <si>
    <t>Segundo Periodo</t>
  </si>
  <si>
    <t>Tercer Periodo</t>
  </si>
  <si>
    <t>Cuarto Periodo</t>
  </si>
  <si>
    <t>Quinto Periodo</t>
  </si>
  <si>
    <t>Sexto Periodo</t>
  </si>
  <si>
    <t>Séptimo Periodo</t>
  </si>
  <si>
    <t>Octavo Periodo</t>
  </si>
  <si>
    <t>Noveno Periodo</t>
  </si>
  <si>
    <t>Décimo Periodo</t>
  </si>
  <si>
    <t>Onceavo Periodo</t>
  </si>
  <si>
    <t>Doceavo Periodo</t>
  </si>
  <si>
    <t>EE</t>
  </si>
  <si>
    <t>Hrs_T</t>
  </si>
  <si>
    <t>Hrs_P</t>
  </si>
  <si>
    <t>Cred_</t>
  </si>
  <si>
    <t>SUMA</t>
  </si>
  <si>
    <t xml:space="preserve">TOTAL </t>
  </si>
  <si>
    <t>Porcentaje de Hrs T y P</t>
  </si>
  <si>
    <t>Total de horas del PE</t>
  </si>
  <si>
    <t>Servicio Social</t>
  </si>
  <si>
    <t>Internado de pregrado</t>
  </si>
  <si>
    <t>Internado pregrado</t>
  </si>
  <si>
    <t>Bioquímica básica</t>
  </si>
  <si>
    <t>Biología molecular y celular</t>
  </si>
  <si>
    <t>Bioquímica clínica</t>
  </si>
  <si>
    <t>Fisiología General</t>
  </si>
  <si>
    <t>Genética</t>
  </si>
  <si>
    <t>Fisiología sistémica</t>
  </si>
  <si>
    <t>Farmacología</t>
  </si>
  <si>
    <t>Fisiopatología</t>
  </si>
  <si>
    <t>Terapéutica</t>
  </si>
  <si>
    <t>HT</t>
  </si>
  <si>
    <t>HP</t>
  </si>
  <si>
    <t>CR_</t>
  </si>
  <si>
    <t>Anatomía humana I</t>
  </si>
  <si>
    <t>Embriología</t>
  </si>
  <si>
    <t>Anatomía humana II</t>
  </si>
  <si>
    <t>Histología</t>
  </si>
  <si>
    <t>Microbiología</t>
  </si>
  <si>
    <t>Parasitología</t>
  </si>
  <si>
    <t>Patología General</t>
  </si>
  <si>
    <t>Patología Especial</t>
  </si>
  <si>
    <t>Sociodemografía</t>
  </si>
  <si>
    <t>Bioética</t>
  </si>
  <si>
    <t>Epidemiología y Ecología</t>
  </si>
  <si>
    <t>Control de enfermedades trasmisibles y no trasmisibles</t>
  </si>
  <si>
    <t>Salud mental</t>
  </si>
  <si>
    <t>Medicina Legal</t>
  </si>
  <si>
    <t>Educación sexual y salud materno - infantil</t>
  </si>
  <si>
    <t>Bioestadística</t>
  </si>
  <si>
    <t>Medicina del trabajo y salud ocupacional</t>
  </si>
  <si>
    <t>Metodología de la investigación</t>
  </si>
  <si>
    <t>Imagenología</t>
  </si>
  <si>
    <t>Inmunología clínica y alergología</t>
  </si>
  <si>
    <t>Nutrición</t>
  </si>
  <si>
    <t>Propedéutica clínica</t>
  </si>
  <si>
    <t>Ciclo clínico de atención primaria a la salud</t>
  </si>
  <si>
    <t>Pediatría</t>
  </si>
  <si>
    <t>Neumología</t>
  </si>
  <si>
    <t>Ciclo clínico de Pediatría</t>
  </si>
  <si>
    <t>Reumatología</t>
  </si>
  <si>
    <t>Geriatría</t>
  </si>
  <si>
    <t>Hematología</t>
  </si>
  <si>
    <t>Psiquiatría</t>
  </si>
  <si>
    <t>Oncología</t>
  </si>
  <si>
    <t>Endocrinología</t>
  </si>
  <si>
    <t>Nefrología</t>
  </si>
  <si>
    <t>Ciclo clínico de Medicina Interna I</t>
  </si>
  <si>
    <t>Gastroenterología</t>
  </si>
  <si>
    <t>Dermatología</t>
  </si>
  <si>
    <t>Cardiología</t>
  </si>
  <si>
    <t>Ciclo clínico de Medicina Interna II</t>
  </si>
  <si>
    <t>Educación Quirúrgica</t>
  </si>
  <si>
    <t>Patología Quirúrgica</t>
  </si>
  <si>
    <t>Ginecología</t>
  </si>
  <si>
    <t>Obstetricia</t>
  </si>
  <si>
    <t>Ciclo clínico de Ginecología y Obstetricia</t>
  </si>
  <si>
    <t>Urología</t>
  </si>
  <si>
    <t>Otorrinolaringología</t>
  </si>
  <si>
    <t>Oftalmología</t>
  </si>
  <si>
    <t>Ciclo clínico de Cirugía</t>
  </si>
  <si>
    <t>Traumatología y Ortopedia</t>
  </si>
  <si>
    <t>Clínicas Médicas (POZA RICA)</t>
  </si>
  <si>
    <t>clínicas Quirúrgicas (MINATITLÁN)</t>
  </si>
  <si>
    <t>Habilidades del pensamiento</t>
  </si>
  <si>
    <t>Inglés I</t>
  </si>
  <si>
    <t>Educación para la salud</t>
  </si>
  <si>
    <t>Inglés II</t>
  </si>
  <si>
    <t>Computación básica</t>
  </si>
  <si>
    <t>Optativa I</t>
  </si>
  <si>
    <t>Lectura y redacción a través del mundo contemporáneo</t>
  </si>
  <si>
    <t>Electiva I</t>
  </si>
  <si>
    <t>Medicina de Urgencias</t>
  </si>
  <si>
    <t>Neurología</t>
  </si>
  <si>
    <t>Optativa II</t>
  </si>
  <si>
    <t>Experiencia recepcional</t>
  </si>
  <si>
    <t>Electiva II</t>
  </si>
  <si>
    <t>optativa III</t>
  </si>
  <si>
    <t>AFBG</t>
  </si>
  <si>
    <t>Área de Formación Terminal (OPT / ELECT / ER)</t>
  </si>
  <si>
    <t>MAPA CURRICULAR ESTÁNDAR (10 periodos)</t>
  </si>
  <si>
    <t>Treceavo Periodo</t>
  </si>
  <si>
    <t>Catorceavo Periodo</t>
  </si>
  <si>
    <t>HRS. / SEM.</t>
  </si>
  <si>
    <t>Hrs. / Semestre</t>
  </si>
  <si>
    <t>EXP. EDUC.</t>
  </si>
  <si>
    <t>Ciencias básicas fisiológicas</t>
  </si>
  <si>
    <t>Ciencias básicas morfológicas</t>
  </si>
  <si>
    <t xml:space="preserve">Sociomédicas </t>
  </si>
  <si>
    <t>Horas totales</t>
  </si>
  <si>
    <t>Decimo Periodo</t>
  </si>
  <si>
    <t>Décimo Primer Semestre</t>
  </si>
  <si>
    <t>Décimo Segundo Periodo</t>
  </si>
  <si>
    <t>Décimo Tercer Periodo</t>
  </si>
  <si>
    <t>Décimo Cuarto Periodo</t>
  </si>
  <si>
    <t>Décimo Quinto Periodo</t>
  </si>
  <si>
    <t>Décnimo Sexto Periodo</t>
  </si>
  <si>
    <t>optativa II</t>
  </si>
  <si>
    <t>MAPA CURRICULAR CORTO (8 periodos)</t>
  </si>
  <si>
    <t>MAPA CURRICULAR LARGO (12 periodos)</t>
  </si>
  <si>
    <t xml:space="preserve">Clínicas Médicas </t>
  </si>
  <si>
    <t xml:space="preserve">clínicas Quirúrgicas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</si>
</sst>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57"/>
        <bgColor indexed="64"/>
      </patternFill>
    </fill>
    <fill>
      <patternFill patternType="solid">
        <fgColor rgb="FFF7970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3" fillId="9" borderId="5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0" fillId="7" borderId="13" xfId="0" applyFill="1" applyBorder="1"/>
    <xf numFmtId="0" fontId="1" fillId="4" borderId="0" xfId="0" applyFont="1" applyFill="1" applyAlignment="1">
      <alignment horizontal="center" vertical="center"/>
    </xf>
    <xf numFmtId="0" fontId="0" fillId="10" borderId="13" xfId="0" applyFill="1" applyBorder="1"/>
    <xf numFmtId="0" fontId="0" fillId="11" borderId="13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6" borderId="13" xfId="0" applyFill="1" applyBorder="1"/>
    <xf numFmtId="0" fontId="0" fillId="14" borderId="13" xfId="0" applyFill="1" applyBorder="1"/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15" borderId="13" xfId="0" applyFill="1" applyBorder="1"/>
    <xf numFmtId="0" fontId="3" fillId="15" borderId="5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0" fillId="16" borderId="13" xfId="0" applyFill="1" applyBorder="1"/>
    <xf numFmtId="0" fontId="0" fillId="0" borderId="0" xfId="0" applyFill="1" applyBorder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709"/>
      <color rgb="FFFFFF57"/>
      <color rgb="FFC3B6D4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zoomScale="70" zoomScaleNormal="70" workbookViewId="0">
      <selection activeCell="F42" sqref="F42"/>
    </sheetView>
  </sheetViews>
  <sheetFormatPr baseColWidth="10" defaultColWidth="11.42578125" defaultRowHeight="15" x14ac:dyDescent="0.25"/>
  <cols>
    <col min="1" max="1" width="17.14062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5703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</cols>
  <sheetData>
    <row r="1" spans="2:49" ht="26.25" x14ac:dyDescent="0.4">
      <c r="B1" s="9" t="s">
        <v>0</v>
      </c>
    </row>
    <row r="2" spans="2:49" ht="21" x14ac:dyDescent="0.35">
      <c r="B2" s="8" t="s">
        <v>1</v>
      </c>
    </row>
    <row r="3" spans="2:49" ht="21" x14ac:dyDescent="0.35">
      <c r="B3" s="7" t="s">
        <v>2</v>
      </c>
    </row>
    <row r="4" spans="2:49" ht="18.75" x14ac:dyDescent="0.3">
      <c r="B4" s="67" t="s">
        <v>122</v>
      </c>
    </row>
    <row r="5" spans="2:49" ht="15.75" thickBot="1" x14ac:dyDescent="0.3"/>
    <row r="6" spans="2:49" s="2" customFormat="1" ht="15.75" x14ac:dyDescent="0.25">
      <c r="B6" s="210" t="s">
        <v>3</v>
      </c>
      <c r="C6" s="211"/>
      <c r="D6" s="211"/>
      <c r="E6" s="212"/>
      <c r="F6" s="207" t="s">
        <v>4</v>
      </c>
      <c r="G6" s="208"/>
      <c r="H6" s="208"/>
      <c r="I6" s="209"/>
      <c r="J6" s="210" t="s">
        <v>5</v>
      </c>
      <c r="K6" s="211"/>
      <c r="L6" s="211"/>
      <c r="M6" s="212"/>
      <c r="N6" s="207" t="s">
        <v>6</v>
      </c>
      <c r="O6" s="208"/>
      <c r="P6" s="208"/>
      <c r="Q6" s="209"/>
      <c r="R6" s="210" t="s">
        <v>7</v>
      </c>
      <c r="S6" s="211"/>
      <c r="T6" s="211"/>
      <c r="U6" s="212"/>
      <c r="V6" s="207" t="s">
        <v>8</v>
      </c>
      <c r="W6" s="208"/>
      <c r="X6" s="208"/>
      <c r="Y6" s="209"/>
      <c r="Z6" s="210" t="s">
        <v>9</v>
      </c>
      <c r="AA6" s="211"/>
      <c r="AB6" s="211"/>
      <c r="AC6" s="212"/>
      <c r="AD6" s="207" t="s">
        <v>10</v>
      </c>
      <c r="AE6" s="208"/>
      <c r="AF6" s="208"/>
      <c r="AG6" s="209"/>
      <c r="AH6" s="210" t="s">
        <v>11</v>
      </c>
      <c r="AI6" s="211"/>
      <c r="AJ6" s="211"/>
      <c r="AK6" s="212"/>
      <c r="AL6" s="207" t="s">
        <v>12</v>
      </c>
      <c r="AM6" s="208"/>
      <c r="AN6" s="208"/>
      <c r="AO6" s="209"/>
      <c r="AP6" s="210" t="s">
        <v>13</v>
      </c>
      <c r="AQ6" s="211"/>
      <c r="AR6" s="211"/>
      <c r="AS6" s="212"/>
      <c r="AT6" s="207" t="s">
        <v>14</v>
      </c>
      <c r="AU6" s="208"/>
      <c r="AV6" s="208"/>
      <c r="AW6" s="209"/>
    </row>
    <row r="7" spans="2:49" s="1" customFormat="1" ht="12.75" x14ac:dyDescent="0.2">
      <c r="B7" s="4" t="s">
        <v>15</v>
      </c>
      <c r="C7" s="5" t="s">
        <v>16</v>
      </c>
      <c r="D7" s="5" t="s">
        <v>17</v>
      </c>
      <c r="E7" s="6" t="s">
        <v>18</v>
      </c>
      <c r="F7" s="11" t="s">
        <v>15</v>
      </c>
      <c r="G7" s="12" t="s">
        <v>16</v>
      </c>
      <c r="H7" s="12" t="s">
        <v>17</v>
      </c>
      <c r="I7" s="13" t="s">
        <v>18</v>
      </c>
      <c r="J7" s="4" t="s">
        <v>15</v>
      </c>
      <c r="K7" s="5" t="s">
        <v>16</v>
      </c>
      <c r="L7" s="5" t="s">
        <v>17</v>
      </c>
      <c r="M7" s="6" t="s">
        <v>18</v>
      </c>
      <c r="N7" s="11" t="s">
        <v>15</v>
      </c>
      <c r="O7" s="12" t="s">
        <v>16</v>
      </c>
      <c r="P7" s="12" t="s">
        <v>17</v>
      </c>
      <c r="Q7" s="13" t="s">
        <v>18</v>
      </c>
      <c r="R7" s="4" t="s">
        <v>15</v>
      </c>
      <c r="S7" s="5" t="s">
        <v>16</v>
      </c>
      <c r="T7" s="5" t="s">
        <v>17</v>
      </c>
      <c r="U7" s="6" t="s">
        <v>18</v>
      </c>
      <c r="V7" s="11" t="s">
        <v>15</v>
      </c>
      <c r="W7" s="12" t="s">
        <v>16</v>
      </c>
      <c r="X7" s="12" t="s">
        <v>17</v>
      </c>
      <c r="Y7" s="13" t="s">
        <v>18</v>
      </c>
      <c r="Z7" s="4" t="s">
        <v>15</v>
      </c>
      <c r="AA7" s="5" t="s">
        <v>16</v>
      </c>
      <c r="AB7" s="5" t="s">
        <v>17</v>
      </c>
      <c r="AC7" s="6" t="s">
        <v>18</v>
      </c>
      <c r="AD7" s="11" t="s">
        <v>15</v>
      </c>
      <c r="AE7" s="12" t="s">
        <v>16</v>
      </c>
      <c r="AF7" s="12" t="s">
        <v>17</v>
      </c>
      <c r="AG7" s="13" t="s">
        <v>18</v>
      </c>
      <c r="AH7" s="4" t="s">
        <v>15</v>
      </c>
      <c r="AI7" s="5" t="s">
        <v>16</v>
      </c>
      <c r="AJ7" s="5" t="s">
        <v>17</v>
      </c>
      <c r="AK7" s="6" t="s">
        <v>18</v>
      </c>
      <c r="AL7" s="11" t="s">
        <v>15</v>
      </c>
      <c r="AM7" s="12" t="s">
        <v>16</v>
      </c>
      <c r="AN7" s="12" t="s">
        <v>17</v>
      </c>
      <c r="AO7" s="13" t="s">
        <v>18</v>
      </c>
      <c r="AP7" s="4" t="s">
        <v>15</v>
      </c>
      <c r="AQ7" s="5" t="s">
        <v>16</v>
      </c>
      <c r="AR7" s="5" t="s">
        <v>17</v>
      </c>
      <c r="AS7" s="6" t="s">
        <v>18</v>
      </c>
      <c r="AT7" s="11" t="s">
        <v>15</v>
      </c>
      <c r="AU7" s="12" t="s">
        <v>16</v>
      </c>
      <c r="AV7" s="12" t="s">
        <v>17</v>
      </c>
      <c r="AW7" s="13" t="s">
        <v>18</v>
      </c>
    </row>
    <row r="8" spans="2:49" s="31" customFormat="1" ht="36" customHeight="1" x14ac:dyDescent="0.25">
      <c r="B8" s="22" t="s">
        <v>26</v>
      </c>
      <c r="C8" s="23">
        <v>4</v>
      </c>
      <c r="D8" s="23">
        <v>2</v>
      </c>
      <c r="E8" s="24">
        <f>(C8*2)+(D8*1)</f>
        <v>10</v>
      </c>
      <c r="F8" s="22" t="s">
        <v>28</v>
      </c>
      <c r="G8" s="23">
        <v>4</v>
      </c>
      <c r="H8" s="23">
        <v>2</v>
      </c>
      <c r="I8" s="24">
        <f>(G8*2)+(H8)</f>
        <v>10</v>
      </c>
      <c r="J8" s="22" t="s">
        <v>29</v>
      </c>
      <c r="K8" s="23">
        <v>4</v>
      </c>
      <c r="L8" s="23">
        <v>2</v>
      </c>
      <c r="M8" s="24">
        <f>(K8*2)+L8</f>
        <v>10</v>
      </c>
      <c r="N8" s="22" t="s">
        <v>31</v>
      </c>
      <c r="O8" s="23">
        <v>4</v>
      </c>
      <c r="P8" s="23">
        <v>2</v>
      </c>
      <c r="Q8" s="24">
        <f>(O8*2)+P8</f>
        <v>10</v>
      </c>
      <c r="R8" s="22" t="s">
        <v>33</v>
      </c>
      <c r="S8" s="23">
        <v>5</v>
      </c>
      <c r="T8" s="23">
        <v>0</v>
      </c>
      <c r="U8" s="24">
        <f t="shared" ref="U8:U20" si="0">(S8*2)+T8</f>
        <v>10</v>
      </c>
      <c r="V8" s="25" t="s">
        <v>62</v>
      </c>
      <c r="W8" s="26">
        <v>3</v>
      </c>
      <c r="X8" s="26">
        <v>0</v>
      </c>
      <c r="Y8" s="27">
        <f t="shared" ref="Y8:Y20" si="1">(W8*2)+X8</f>
        <v>6</v>
      </c>
      <c r="Z8" s="25" t="s">
        <v>34</v>
      </c>
      <c r="AA8" s="26">
        <v>4</v>
      </c>
      <c r="AB8" s="26">
        <v>2</v>
      </c>
      <c r="AC8" s="27">
        <f>(AA8*2)+AB8</f>
        <v>10</v>
      </c>
      <c r="AD8" s="25" t="s">
        <v>72</v>
      </c>
      <c r="AE8" s="26">
        <v>4</v>
      </c>
      <c r="AF8" s="26">
        <v>0</v>
      </c>
      <c r="AG8" s="27">
        <f>(AE8*2)+AF8</f>
        <v>8</v>
      </c>
      <c r="AH8" s="119" t="s">
        <v>25</v>
      </c>
      <c r="AI8" s="120">
        <v>15</v>
      </c>
      <c r="AJ8" s="120">
        <v>25</v>
      </c>
      <c r="AK8" s="121">
        <v>3</v>
      </c>
      <c r="AL8" s="119" t="s">
        <v>24</v>
      </c>
      <c r="AM8" s="120">
        <v>15</v>
      </c>
      <c r="AN8" s="120">
        <v>25</v>
      </c>
      <c r="AO8" s="121">
        <v>3</v>
      </c>
      <c r="AP8" s="28" t="s">
        <v>23</v>
      </c>
      <c r="AQ8" s="29">
        <v>0</v>
      </c>
      <c r="AR8" s="29">
        <v>0</v>
      </c>
      <c r="AS8" s="30">
        <v>3</v>
      </c>
      <c r="AT8" s="28" t="s">
        <v>23</v>
      </c>
      <c r="AU8" s="29">
        <v>0</v>
      </c>
      <c r="AV8" s="29">
        <v>0</v>
      </c>
      <c r="AW8" s="30">
        <v>3</v>
      </c>
    </row>
    <row r="9" spans="2:49" s="31" customFormat="1" ht="36" customHeight="1" x14ac:dyDescent="0.25">
      <c r="B9" s="22" t="s">
        <v>27</v>
      </c>
      <c r="C9" s="23">
        <v>2</v>
      </c>
      <c r="D9" s="23">
        <v>2</v>
      </c>
      <c r="E9" s="24">
        <f t="shared" ref="E9:E20" si="2">(C9*2)+(D9*1)</f>
        <v>6</v>
      </c>
      <c r="F9" s="32" t="s">
        <v>40</v>
      </c>
      <c r="G9" s="33">
        <v>6</v>
      </c>
      <c r="H9" s="33">
        <v>3</v>
      </c>
      <c r="I9" s="34">
        <f t="shared" ref="I9:I20" si="3">(G9*2)+(H9)</f>
        <v>15</v>
      </c>
      <c r="J9" s="22" t="s">
        <v>30</v>
      </c>
      <c r="K9" s="23">
        <v>3</v>
      </c>
      <c r="L9" s="23">
        <v>0</v>
      </c>
      <c r="M9" s="24">
        <f t="shared" ref="M9:M20" si="4">(K9*2)+L9</f>
        <v>6</v>
      </c>
      <c r="N9" s="22" t="s">
        <v>32</v>
      </c>
      <c r="O9" s="23">
        <v>4</v>
      </c>
      <c r="P9" s="23">
        <v>2</v>
      </c>
      <c r="Q9" s="24">
        <f t="shared" ref="Q9:Q20" si="5">(O9*2)+P9</f>
        <v>10</v>
      </c>
      <c r="R9" s="32" t="s">
        <v>45</v>
      </c>
      <c r="S9" s="33">
        <v>3</v>
      </c>
      <c r="T9" s="33">
        <v>2</v>
      </c>
      <c r="U9" s="34">
        <f t="shared" si="0"/>
        <v>8</v>
      </c>
      <c r="V9" s="35" t="s">
        <v>82</v>
      </c>
      <c r="W9" s="36">
        <v>2</v>
      </c>
      <c r="X9" s="36">
        <v>0</v>
      </c>
      <c r="Y9" s="37">
        <f t="shared" si="1"/>
        <v>4</v>
      </c>
      <c r="Z9" s="25" t="s">
        <v>64</v>
      </c>
      <c r="AA9" s="26">
        <v>2</v>
      </c>
      <c r="AB9" s="26">
        <v>0</v>
      </c>
      <c r="AC9" s="27">
        <f t="shared" ref="AC9:AC20" si="6">(AA9*2)+AB9</f>
        <v>4</v>
      </c>
      <c r="AD9" s="25" t="s">
        <v>73</v>
      </c>
      <c r="AE9" s="26">
        <v>3</v>
      </c>
      <c r="AF9" s="26">
        <v>0</v>
      </c>
      <c r="AG9" s="27">
        <f t="shared" ref="AG9:AG20" si="7">(AE9*2)+AF9</f>
        <v>6</v>
      </c>
      <c r="AH9" s="38"/>
      <c r="AI9" s="39"/>
      <c r="AJ9" s="39"/>
      <c r="AK9" s="40"/>
      <c r="AL9" s="38"/>
      <c r="AM9" s="39"/>
      <c r="AN9" s="39"/>
      <c r="AO9" s="40"/>
      <c r="AP9" s="38"/>
      <c r="AQ9" s="39"/>
      <c r="AR9" s="39"/>
      <c r="AS9" s="40"/>
      <c r="AT9" s="38"/>
      <c r="AU9" s="39"/>
      <c r="AV9" s="39"/>
      <c r="AW9" s="40"/>
    </row>
    <row r="10" spans="2:49" s="31" customFormat="1" ht="36" customHeight="1" x14ac:dyDescent="0.25">
      <c r="B10" s="32" t="s">
        <v>38</v>
      </c>
      <c r="C10" s="33">
        <v>6</v>
      </c>
      <c r="D10" s="33">
        <v>3</v>
      </c>
      <c r="E10" s="34">
        <f t="shared" si="2"/>
        <v>15</v>
      </c>
      <c r="F10" s="41" t="s">
        <v>41</v>
      </c>
      <c r="G10" s="41">
        <v>4</v>
      </c>
      <c r="H10" s="41">
        <v>3</v>
      </c>
      <c r="I10" s="34">
        <f t="shared" si="3"/>
        <v>11</v>
      </c>
      <c r="J10" s="32" t="s">
        <v>42</v>
      </c>
      <c r="K10" s="33">
        <v>5</v>
      </c>
      <c r="L10" s="33">
        <v>2</v>
      </c>
      <c r="M10" s="34">
        <f t="shared" si="4"/>
        <v>12</v>
      </c>
      <c r="N10" s="32" t="s">
        <v>44</v>
      </c>
      <c r="O10" s="33">
        <v>3</v>
      </c>
      <c r="P10" s="33">
        <v>2</v>
      </c>
      <c r="Q10" s="34">
        <f t="shared" si="5"/>
        <v>8</v>
      </c>
      <c r="R10" s="42" t="s">
        <v>54</v>
      </c>
      <c r="S10" s="43">
        <v>3</v>
      </c>
      <c r="T10" s="43">
        <v>0</v>
      </c>
      <c r="U10" s="44">
        <f t="shared" si="0"/>
        <v>6</v>
      </c>
      <c r="V10" s="35" t="s">
        <v>83</v>
      </c>
      <c r="W10" s="36">
        <v>2</v>
      </c>
      <c r="X10" s="36">
        <v>0</v>
      </c>
      <c r="Y10" s="37">
        <f t="shared" si="1"/>
        <v>4</v>
      </c>
      <c r="Z10" s="25" t="s">
        <v>66</v>
      </c>
      <c r="AA10" s="26">
        <v>2</v>
      </c>
      <c r="AB10" s="26">
        <v>0</v>
      </c>
      <c r="AC10" s="27">
        <f t="shared" si="6"/>
        <v>4</v>
      </c>
      <c r="AD10" s="25" t="s">
        <v>74</v>
      </c>
      <c r="AE10" s="26">
        <v>4</v>
      </c>
      <c r="AF10" s="26">
        <v>0</v>
      </c>
      <c r="AG10" s="27">
        <f t="shared" si="7"/>
        <v>8</v>
      </c>
      <c r="AH10" s="38"/>
      <c r="AI10" s="39"/>
      <c r="AJ10" s="39"/>
      <c r="AK10" s="40"/>
      <c r="AL10" s="38"/>
      <c r="AM10" s="39"/>
      <c r="AN10" s="39"/>
      <c r="AO10" s="40"/>
      <c r="AP10" s="38"/>
      <c r="AQ10" s="39"/>
      <c r="AR10" s="39"/>
      <c r="AS10" s="40"/>
      <c r="AT10" s="38"/>
      <c r="AU10" s="39"/>
      <c r="AV10" s="39"/>
      <c r="AW10" s="40"/>
    </row>
    <row r="11" spans="2:49" s="31" customFormat="1" ht="36" customHeight="1" x14ac:dyDescent="0.25">
      <c r="B11" s="32" t="s">
        <v>39</v>
      </c>
      <c r="C11" s="33">
        <v>4</v>
      </c>
      <c r="D11" s="33">
        <v>2</v>
      </c>
      <c r="E11" s="34">
        <f t="shared" si="2"/>
        <v>10</v>
      </c>
      <c r="F11" s="45" t="s">
        <v>48</v>
      </c>
      <c r="G11" s="43">
        <v>2</v>
      </c>
      <c r="H11" s="43">
        <v>2</v>
      </c>
      <c r="I11" s="44">
        <f t="shared" si="3"/>
        <v>6</v>
      </c>
      <c r="J11" s="32" t="s">
        <v>43</v>
      </c>
      <c r="K11" s="33">
        <v>5</v>
      </c>
      <c r="L11" s="33">
        <v>2</v>
      </c>
      <c r="M11" s="34">
        <f t="shared" si="4"/>
        <v>12</v>
      </c>
      <c r="N11" s="46" t="s">
        <v>55</v>
      </c>
      <c r="O11" s="43">
        <v>0</v>
      </c>
      <c r="P11" s="43">
        <v>4</v>
      </c>
      <c r="Q11" s="44">
        <f t="shared" si="5"/>
        <v>4</v>
      </c>
      <c r="R11" s="25" t="s">
        <v>56</v>
      </c>
      <c r="S11" s="26">
        <v>1</v>
      </c>
      <c r="T11" s="26">
        <v>2</v>
      </c>
      <c r="U11" s="27">
        <f t="shared" si="0"/>
        <v>4</v>
      </c>
      <c r="V11" s="35" t="s">
        <v>78</v>
      </c>
      <c r="W11" s="36">
        <v>4</v>
      </c>
      <c r="X11" s="36">
        <v>0</v>
      </c>
      <c r="Y11" s="37">
        <f t="shared" si="1"/>
        <v>8</v>
      </c>
      <c r="Z11" s="25" t="s">
        <v>68</v>
      </c>
      <c r="AA11" s="26">
        <v>2</v>
      </c>
      <c r="AB11" s="26">
        <v>0</v>
      </c>
      <c r="AC11" s="27">
        <f t="shared" si="6"/>
        <v>4</v>
      </c>
      <c r="AD11" s="25" t="s">
        <v>75</v>
      </c>
      <c r="AE11" s="26">
        <v>0</v>
      </c>
      <c r="AF11" s="26">
        <v>6</v>
      </c>
      <c r="AG11" s="27">
        <v>2</v>
      </c>
      <c r="AH11" s="38"/>
      <c r="AI11" s="39"/>
      <c r="AJ11" s="39"/>
      <c r="AK11" s="40"/>
      <c r="AL11" s="38"/>
      <c r="AM11" s="39"/>
      <c r="AN11" s="39"/>
      <c r="AO11" s="40"/>
      <c r="AP11" s="38"/>
      <c r="AQ11" s="39"/>
      <c r="AR11" s="39"/>
      <c r="AS11" s="40"/>
      <c r="AT11" s="38"/>
      <c r="AU11" s="39"/>
      <c r="AV11" s="39"/>
      <c r="AW11" s="40"/>
    </row>
    <row r="12" spans="2:49" s="31" customFormat="1" ht="36" customHeight="1" x14ac:dyDescent="0.25">
      <c r="B12" s="45" t="s">
        <v>46</v>
      </c>
      <c r="C12" s="43">
        <v>2</v>
      </c>
      <c r="D12" s="43">
        <v>2</v>
      </c>
      <c r="E12" s="44">
        <f t="shared" si="2"/>
        <v>6</v>
      </c>
      <c r="F12" s="45" t="s">
        <v>90</v>
      </c>
      <c r="G12" s="43">
        <v>0</v>
      </c>
      <c r="H12" s="43">
        <v>3</v>
      </c>
      <c r="I12" s="44">
        <f t="shared" si="3"/>
        <v>3</v>
      </c>
      <c r="J12" s="46" t="s">
        <v>49</v>
      </c>
      <c r="K12" s="43">
        <v>2</v>
      </c>
      <c r="L12" s="43">
        <v>2</v>
      </c>
      <c r="M12" s="44">
        <f t="shared" si="4"/>
        <v>6</v>
      </c>
      <c r="N12" s="46" t="s">
        <v>52</v>
      </c>
      <c r="O12" s="43">
        <v>2</v>
      </c>
      <c r="P12" s="43">
        <v>2</v>
      </c>
      <c r="Q12" s="44">
        <f t="shared" si="5"/>
        <v>6</v>
      </c>
      <c r="R12" s="25" t="s">
        <v>58</v>
      </c>
      <c r="S12" s="26">
        <v>3</v>
      </c>
      <c r="T12" s="26">
        <v>0</v>
      </c>
      <c r="U12" s="27">
        <f t="shared" si="0"/>
        <v>6</v>
      </c>
      <c r="V12" s="35" t="s">
        <v>79</v>
      </c>
      <c r="W12" s="36">
        <v>4</v>
      </c>
      <c r="X12" s="36">
        <v>0</v>
      </c>
      <c r="Y12" s="37">
        <f t="shared" si="1"/>
        <v>8</v>
      </c>
      <c r="Z12" s="25" t="s">
        <v>69</v>
      </c>
      <c r="AA12" s="26">
        <v>3</v>
      </c>
      <c r="AB12" s="26">
        <v>0</v>
      </c>
      <c r="AC12" s="27">
        <f t="shared" si="6"/>
        <v>6</v>
      </c>
      <c r="AD12" s="35" t="s">
        <v>85</v>
      </c>
      <c r="AE12" s="36">
        <v>3</v>
      </c>
      <c r="AF12" s="36">
        <v>0</v>
      </c>
      <c r="AG12" s="37">
        <f t="shared" si="7"/>
        <v>6</v>
      </c>
      <c r="AH12" s="38"/>
      <c r="AI12" s="39"/>
      <c r="AJ12" s="39"/>
      <c r="AK12" s="40"/>
      <c r="AL12" s="38"/>
      <c r="AM12" s="39"/>
      <c r="AN12" s="39"/>
      <c r="AO12" s="40"/>
      <c r="AP12" s="38"/>
      <c r="AQ12" s="39"/>
      <c r="AR12" s="39"/>
      <c r="AS12" s="40"/>
      <c r="AT12" s="38"/>
      <c r="AU12" s="39"/>
      <c r="AV12" s="39"/>
      <c r="AW12" s="40"/>
    </row>
    <row r="13" spans="2:49" s="31" customFormat="1" ht="36" customHeight="1" x14ac:dyDescent="0.25">
      <c r="B13" s="45" t="s">
        <v>47</v>
      </c>
      <c r="C13" s="43">
        <v>2</v>
      </c>
      <c r="D13" s="43">
        <v>0</v>
      </c>
      <c r="E13" s="44">
        <f t="shared" si="2"/>
        <v>4</v>
      </c>
      <c r="F13" s="59" t="s">
        <v>91</v>
      </c>
      <c r="G13" s="57">
        <v>0</v>
      </c>
      <c r="H13" s="57">
        <v>4</v>
      </c>
      <c r="I13" s="58">
        <f t="shared" si="3"/>
        <v>4</v>
      </c>
      <c r="J13" s="45" t="s">
        <v>50</v>
      </c>
      <c r="K13" s="43">
        <v>3</v>
      </c>
      <c r="L13" s="43">
        <v>0</v>
      </c>
      <c r="M13" s="44">
        <f t="shared" si="4"/>
        <v>6</v>
      </c>
      <c r="N13" s="47" t="s">
        <v>53</v>
      </c>
      <c r="O13" s="43">
        <v>0</v>
      </c>
      <c r="P13" s="43">
        <v>3</v>
      </c>
      <c r="Q13" s="44">
        <f t="shared" si="5"/>
        <v>3</v>
      </c>
      <c r="R13" s="45" t="s">
        <v>51</v>
      </c>
      <c r="S13" s="43">
        <v>2</v>
      </c>
      <c r="T13" s="43">
        <v>0</v>
      </c>
      <c r="U13" s="44">
        <f t="shared" si="0"/>
        <v>4</v>
      </c>
      <c r="V13" s="48" t="s">
        <v>80</v>
      </c>
      <c r="W13" s="36">
        <v>0</v>
      </c>
      <c r="X13" s="36">
        <v>6</v>
      </c>
      <c r="Y13" s="37">
        <f t="shared" si="1"/>
        <v>6</v>
      </c>
      <c r="Z13" s="25" t="s">
        <v>70</v>
      </c>
      <c r="AA13" s="26">
        <v>3</v>
      </c>
      <c r="AB13" s="26">
        <v>0</v>
      </c>
      <c r="AC13" s="27">
        <f t="shared" si="6"/>
        <v>6</v>
      </c>
      <c r="AD13" s="61" t="s">
        <v>101</v>
      </c>
      <c r="AE13" s="62">
        <v>2</v>
      </c>
      <c r="AF13" s="62">
        <v>1</v>
      </c>
      <c r="AG13" s="63">
        <f t="shared" si="7"/>
        <v>5</v>
      </c>
      <c r="AH13" s="38"/>
      <c r="AI13" s="39"/>
      <c r="AJ13" s="39"/>
      <c r="AK13" s="40"/>
      <c r="AL13" s="38"/>
      <c r="AM13" s="39"/>
      <c r="AN13" s="39"/>
      <c r="AO13" s="40"/>
      <c r="AP13" s="38"/>
      <c r="AQ13" s="39"/>
      <c r="AR13" s="39"/>
      <c r="AS13" s="40"/>
      <c r="AT13" s="38"/>
      <c r="AU13" s="39"/>
      <c r="AV13" s="39"/>
      <c r="AW13" s="40"/>
    </row>
    <row r="14" spans="2:49" s="31" customFormat="1" ht="36" customHeight="1" x14ac:dyDescent="0.25">
      <c r="B14" s="56" t="s">
        <v>88</v>
      </c>
      <c r="C14" s="57">
        <v>1</v>
      </c>
      <c r="D14" s="57">
        <v>2</v>
      </c>
      <c r="E14" s="58">
        <f t="shared" si="2"/>
        <v>4</v>
      </c>
      <c r="F14" s="56" t="s">
        <v>92</v>
      </c>
      <c r="G14" s="57">
        <v>0</v>
      </c>
      <c r="H14" s="57">
        <v>4</v>
      </c>
      <c r="I14" s="58">
        <f t="shared" si="3"/>
        <v>4</v>
      </c>
      <c r="J14" s="60" t="s">
        <v>94</v>
      </c>
      <c r="K14" s="57">
        <v>1</v>
      </c>
      <c r="L14" s="57">
        <v>2</v>
      </c>
      <c r="M14" s="58">
        <f t="shared" si="4"/>
        <v>4</v>
      </c>
      <c r="N14" s="25" t="s">
        <v>57</v>
      </c>
      <c r="O14" s="26">
        <v>3</v>
      </c>
      <c r="P14" s="26">
        <v>0</v>
      </c>
      <c r="Q14" s="27">
        <f t="shared" si="5"/>
        <v>6</v>
      </c>
      <c r="R14" s="35" t="s">
        <v>77</v>
      </c>
      <c r="S14" s="36">
        <v>2</v>
      </c>
      <c r="T14" s="36">
        <v>0</v>
      </c>
      <c r="U14" s="37">
        <f t="shared" si="0"/>
        <v>4</v>
      </c>
      <c r="V14" s="61" t="s">
        <v>98</v>
      </c>
      <c r="W14" s="62">
        <v>2</v>
      </c>
      <c r="X14" s="62">
        <v>1</v>
      </c>
      <c r="Y14" s="63">
        <f t="shared" si="1"/>
        <v>5</v>
      </c>
      <c r="Z14" s="25" t="s">
        <v>71</v>
      </c>
      <c r="AA14" s="26">
        <v>0</v>
      </c>
      <c r="AB14" s="26">
        <v>6</v>
      </c>
      <c r="AC14" s="27">
        <v>2</v>
      </c>
      <c r="AD14" s="50" t="s">
        <v>97</v>
      </c>
      <c r="AE14" s="26">
        <v>2</v>
      </c>
      <c r="AF14" s="26">
        <v>0</v>
      </c>
      <c r="AG14" s="27">
        <f t="shared" si="7"/>
        <v>4</v>
      </c>
      <c r="AH14" s="38"/>
      <c r="AI14" s="39"/>
      <c r="AJ14" s="39"/>
      <c r="AK14" s="40"/>
      <c r="AL14" s="38"/>
      <c r="AM14" s="39"/>
      <c r="AN14" s="39"/>
      <c r="AO14" s="40"/>
      <c r="AP14" s="38"/>
      <c r="AQ14" s="39"/>
      <c r="AR14" s="39"/>
      <c r="AS14" s="40"/>
      <c r="AT14" s="38"/>
      <c r="AU14" s="39"/>
      <c r="AV14" s="39"/>
      <c r="AW14" s="40"/>
    </row>
    <row r="15" spans="2:49" s="31" customFormat="1" ht="36" customHeight="1" x14ac:dyDescent="0.25">
      <c r="B15" s="56" t="s">
        <v>89</v>
      </c>
      <c r="C15" s="57">
        <v>0</v>
      </c>
      <c r="D15" s="57">
        <v>4</v>
      </c>
      <c r="E15" s="58">
        <f t="shared" si="2"/>
        <v>4</v>
      </c>
      <c r="F15" s="61" t="s">
        <v>95</v>
      </c>
      <c r="G15" s="62">
        <v>1</v>
      </c>
      <c r="H15" s="62">
        <v>2</v>
      </c>
      <c r="I15" s="63">
        <f t="shared" si="3"/>
        <v>4</v>
      </c>
      <c r="J15" s="61" t="s">
        <v>100</v>
      </c>
      <c r="K15" s="62">
        <v>1</v>
      </c>
      <c r="L15" s="62">
        <v>2</v>
      </c>
      <c r="M15" s="63">
        <f t="shared" si="4"/>
        <v>4</v>
      </c>
      <c r="N15" s="25" t="s">
        <v>59</v>
      </c>
      <c r="O15" s="26">
        <v>4</v>
      </c>
      <c r="P15" s="26">
        <v>0</v>
      </c>
      <c r="Q15" s="27">
        <f t="shared" si="5"/>
        <v>8</v>
      </c>
      <c r="R15" s="35" t="s">
        <v>76</v>
      </c>
      <c r="S15" s="36">
        <v>1</v>
      </c>
      <c r="T15" s="36">
        <v>2</v>
      </c>
      <c r="U15" s="37">
        <f t="shared" si="0"/>
        <v>4</v>
      </c>
      <c r="V15" s="25" t="s">
        <v>67</v>
      </c>
      <c r="W15" s="26">
        <v>2</v>
      </c>
      <c r="X15" s="26">
        <v>0</v>
      </c>
      <c r="Y15" s="27">
        <f t="shared" si="1"/>
        <v>4</v>
      </c>
      <c r="Z15" s="35" t="s">
        <v>81</v>
      </c>
      <c r="AA15" s="36">
        <v>2</v>
      </c>
      <c r="AB15" s="36">
        <v>0</v>
      </c>
      <c r="AC15" s="37">
        <f t="shared" si="6"/>
        <v>4</v>
      </c>
      <c r="AD15" s="49"/>
      <c r="AE15" s="39"/>
      <c r="AF15" s="39"/>
      <c r="AG15" s="135">
        <f t="shared" si="7"/>
        <v>0</v>
      </c>
      <c r="AH15" s="38"/>
      <c r="AI15" s="39"/>
      <c r="AJ15" s="39"/>
      <c r="AK15" s="40"/>
      <c r="AL15" s="38"/>
      <c r="AM15" s="39"/>
      <c r="AN15" s="39"/>
      <c r="AO15" s="40"/>
      <c r="AP15" s="38"/>
      <c r="AQ15" s="39"/>
      <c r="AR15" s="39"/>
      <c r="AS15" s="40"/>
      <c r="AT15" s="38"/>
      <c r="AU15" s="39"/>
      <c r="AV15" s="39"/>
      <c r="AW15" s="40"/>
    </row>
    <row r="16" spans="2:49" s="31" customFormat="1" ht="36" customHeight="1" x14ac:dyDescent="0.25">
      <c r="B16" s="38"/>
      <c r="C16" s="39"/>
      <c r="D16" s="39"/>
      <c r="E16" s="135">
        <f t="shared" si="2"/>
        <v>0</v>
      </c>
      <c r="F16" s="38"/>
      <c r="G16" s="39"/>
      <c r="H16" s="39"/>
      <c r="I16" s="135">
        <f t="shared" si="3"/>
        <v>0</v>
      </c>
      <c r="J16" s="49"/>
      <c r="K16" s="39"/>
      <c r="L16" s="39"/>
      <c r="M16" s="135">
        <f t="shared" si="4"/>
        <v>0</v>
      </c>
      <c r="N16" s="51" t="s">
        <v>60</v>
      </c>
      <c r="O16" s="26">
        <v>0</v>
      </c>
      <c r="P16" s="26">
        <v>6</v>
      </c>
      <c r="Q16" s="27">
        <v>2</v>
      </c>
      <c r="R16" s="64" t="s">
        <v>93</v>
      </c>
      <c r="S16" s="64">
        <v>2</v>
      </c>
      <c r="T16" s="64">
        <v>1</v>
      </c>
      <c r="U16" s="63">
        <f t="shared" si="0"/>
        <v>5</v>
      </c>
      <c r="V16" s="25" t="s">
        <v>96</v>
      </c>
      <c r="W16" s="26">
        <v>2</v>
      </c>
      <c r="X16" s="26">
        <v>0</v>
      </c>
      <c r="Y16" s="27">
        <f t="shared" si="1"/>
        <v>4</v>
      </c>
      <c r="Z16" s="35" t="s">
        <v>84</v>
      </c>
      <c r="AA16" s="36">
        <v>0</v>
      </c>
      <c r="AB16" s="36">
        <v>6</v>
      </c>
      <c r="AC16" s="37">
        <v>2</v>
      </c>
      <c r="AD16" s="49"/>
      <c r="AE16" s="39"/>
      <c r="AF16" s="39"/>
      <c r="AG16" s="135">
        <f t="shared" si="7"/>
        <v>0</v>
      </c>
      <c r="AH16" s="38"/>
      <c r="AI16" s="39"/>
      <c r="AJ16" s="39"/>
      <c r="AK16" s="40"/>
      <c r="AL16" s="38"/>
      <c r="AM16" s="39"/>
      <c r="AN16" s="39"/>
      <c r="AO16" s="40"/>
      <c r="AP16" s="38"/>
      <c r="AQ16" s="39"/>
      <c r="AR16" s="39"/>
      <c r="AS16" s="40"/>
      <c r="AT16" s="38"/>
      <c r="AU16" s="39"/>
      <c r="AV16" s="39"/>
      <c r="AW16" s="40"/>
    </row>
    <row r="17" spans="1:49" s="31" customFormat="1" ht="36" customHeight="1" x14ac:dyDescent="0.25">
      <c r="B17" s="38"/>
      <c r="C17" s="39"/>
      <c r="D17" s="39"/>
      <c r="E17" s="135">
        <f t="shared" si="2"/>
        <v>0</v>
      </c>
      <c r="F17" s="38"/>
      <c r="G17" s="39"/>
      <c r="H17" s="39"/>
      <c r="I17" s="135">
        <f t="shared" si="3"/>
        <v>0</v>
      </c>
      <c r="J17" s="49"/>
      <c r="K17" s="39"/>
      <c r="L17" s="39"/>
      <c r="M17" s="135">
        <f t="shared" si="4"/>
        <v>0</v>
      </c>
      <c r="Q17" s="135">
        <f t="shared" si="5"/>
        <v>0</v>
      </c>
      <c r="R17" s="25" t="s">
        <v>61</v>
      </c>
      <c r="S17" s="26">
        <v>3</v>
      </c>
      <c r="T17" s="26">
        <v>0</v>
      </c>
      <c r="U17" s="27">
        <f t="shared" si="0"/>
        <v>6</v>
      </c>
      <c r="V17" s="50" t="s">
        <v>65</v>
      </c>
      <c r="W17" s="26">
        <v>3</v>
      </c>
      <c r="X17" s="26">
        <v>0</v>
      </c>
      <c r="Y17" s="27">
        <v>2</v>
      </c>
      <c r="Z17" s="61" t="s">
        <v>99</v>
      </c>
      <c r="AA17" s="62">
        <v>4</v>
      </c>
      <c r="AB17" s="62">
        <v>4</v>
      </c>
      <c r="AC17" s="63">
        <f t="shared" si="6"/>
        <v>12</v>
      </c>
      <c r="AD17" s="49"/>
      <c r="AE17" s="39"/>
      <c r="AF17" s="39"/>
      <c r="AG17" s="135">
        <f t="shared" si="7"/>
        <v>0</v>
      </c>
      <c r="AH17" s="38"/>
      <c r="AI17" s="39"/>
      <c r="AJ17" s="39"/>
      <c r="AK17" s="40"/>
      <c r="AL17" s="38"/>
      <c r="AM17" s="39"/>
      <c r="AN17" s="39"/>
      <c r="AO17" s="40"/>
      <c r="AP17" s="38"/>
      <c r="AQ17" s="39"/>
      <c r="AR17" s="39"/>
      <c r="AS17" s="40"/>
      <c r="AT17" s="38"/>
      <c r="AU17" s="39"/>
      <c r="AV17" s="39"/>
      <c r="AW17" s="40"/>
    </row>
    <row r="18" spans="1:49" s="31" customFormat="1" ht="36" customHeight="1" x14ac:dyDescent="0.25">
      <c r="B18" s="38"/>
      <c r="C18" s="39"/>
      <c r="D18" s="39"/>
      <c r="E18" s="135">
        <f t="shared" si="2"/>
        <v>0</v>
      </c>
      <c r="F18" s="38"/>
      <c r="G18" s="39"/>
      <c r="H18" s="39"/>
      <c r="I18" s="135">
        <f t="shared" si="3"/>
        <v>0</v>
      </c>
      <c r="J18" s="38"/>
      <c r="K18" s="39"/>
      <c r="L18" s="39"/>
      <c r="M18" s="135">
        <f t="shared" si="4"/>
        <v>0</v>
      </c>
      <c r="Q18" s="135">
        <f t="shared" si="5"/>
        <v>0</v>
      </c>
      <c r="R18" s="25" t="s">
        <v>63</v>
      </c>
      <c r="S18" s="26">
        <v>0</v>
      </c>
      <c r="T18" s="26">
        <v>6</v>
      </c>
      <c r="U18" s="27">
        <v>2</v>
      </c>
      <c r="V18" s="49"/>
      <c r="W18" s="39"/>
      <c r="X18" s="39"/>
      <c r="Y18" s="135">
        <f t="shared" si="1"/>
        <v>0</v>
      </c>
      <c r="AC18" s="135">
        <f t="shared" si="6"/>
        <v>0</v>
      </c>
      <c r="AD18" s="38"/>
      <c r="AE18" s="39"/>
      <c r="AF18" s="39"/>
      <c r="AG18" s="135">
        <f t="shared" si="7"/>
        <v>0</v>
      </c>
      <c r="AH18" s="38"/>
      <c r="AI18" s="39"/>
      <c r="AJ18" s="39"/>
      <c r="AK18" s="40"/>
      <c r="AL18" s="38"/>
      <c r="AM18" s="39"/>
      <c r="AN18" s="39"/>
      <c r="AO18" s="40"/>
      <c r="AP18" s="38"/>
      <c r="AQ18" s="39"/>
      <c r="AR18" s="39"/>
      <c r="AS18" s="40"/>
      <c r="AT18" s="38"/>
      <c r="AU18" s="39"/>
      <c r="AV18" s="39"/>
      <c r="AW18" s="40"/>
    </row>
    <row r="19" spans="1:49" s="31" customFormat="1" ht="36" customHeight="1" x14ac:dyDescent="0.25">
      <c r="B19" s="38"/>
      <c r="C19" s="39"/>
      <c r="D19" s="39"/>
      <c r="E19" s="135">
        <f t="shared" si="2"/>
        <v>0</v>
      </c>
      <c r="F19" s="38"/>
      <c r="G19" s="39"/>
      <c r="H19" s="39"/>
      <c r="I19" s="135">
        <f t="shared" si="3"/>
        <v>0</v>
      </c>
      <c r="J19" s="38"/>
      <c r="K19" s="39"/>
      <c r="L19" s="39"/>
      <c r="M19" s="135">
        <f t="shared" si="4"/>
        <v>0</v>
      </c>
      <c r="N19" s="49"/>
      <c r="O19" s="39"/>
      <c r="P19" s="39"/>
      <c r="Q19" s="135">
        <f t="shared" si="5"/>
        <v>0</v>
      </c>
      <c r="R19" s="38"/>
      <c r="S19" s="39"/>
      <c r="T19" s="39"/>
      <c r="U19" s="135">
        <f t="shared" si="0"/>
        <v>0</v>
      </c>
      <c r="V19" s="49"/>
      <c r="W19" s="39"/>
      <c r="X19" s="39"/>
      <c r="Y19" s="135">
        <f t="shared" si="1"/>
        <v>0</v>
      </c>
      <c r="AC19" s="135">
        <f t="shared" si="6"/>
        <v>0</v>
      </c>
      <c r="AD19" s="38"/>
      <c r="AE19" s="39"/>
      <c r="AF19" s="39"/>
      <c r="AG19" s="135">
        <f t="shared" si="7"/>
        <v>0</v>
      </c>
      <c r="AH19" s="38"/>
      <c r="AI19" s="39"/>
      <c r="AJ19" s="39"/>
      <c r="AK19" s="40"/>
      <c r="AL19" s="38"/>
      <c r="AM19" s="39"/>
      <c r="AN19" s="39"/>
      <c r="AO19" s="40"/>
      <c r="AP19" s="38"/>
      <c r="AQ19" s="39"/>
      <c r="AR19" s="39"/>
      <c r="AS19" s="40"/>
      <c r="AT19" s="38"/>
      <c r="AU19" s="39"/>
      <c r="AV19" s="39"/>
      <c r="AW19" s="40"/>
    </row>
    <row r="20" spans="1:49" s="31" customFormat="1" ht="36" customHeight="1" thickBot="1" x14ac:dyDescent="0.3">
      <c r="B20" s="52"/>
      <c r="C20" s="53"/>
      <c r="D20" s="53"/>
      <c r="E20" s="135">
        <f t="shared" si="2"/>
        <v>0</v>
      </c>
      <c r="F20" s="52"/>
      <c r="G20" s="53"/>
      <c r="H20" s="53"/>
      <c r="I20" s="135">
        <f t="shared" si="3"/>
        <v>0</v>
      </c>
      <c r="J20" s="52"/>
      <c r="K20" s="53"/>
      <c r="L20" s="53"/>
      <c r="M20" s="135">
        <f t="shared" si="4"/>
        <v>0</v>
      </c>
      <c r="N20" s="52"/>
      <c r="O20" s="53"/>
      <c r="P20" s="53"/>
      <c r="Q20" s="135">
        <f t="shared" si="5"/>
        <v>0</v>
      </c>
      <c r="R20" s="52"/>
      <c r="S20" s="53"/>
      <c r="T20" s="53"/>
      <c r="U20" s="135">
        <f t="shared" si="0"/>
        <v>0</v>
      </c>
      <c r="V20" s="52"/>
      <c r="W20" s="53"/>
      <c r="X20" s="53"/>
      <c r="Y20" s="135">
        <f t="shared" si="1"/>
        <v>0</v>
      </c>
      <c r="AC20" s="135">
        <f t="shared" si="6"/>
        <v>0</v>
      </c>
      <c r="AD20" s="52"/>
      <c r="AE20" s="53"/>
      <c r="AF20" s="53"/>
      <c r="AG20" s="135">
        <f t="shared" si="7"/>
        <v>0</v>
      </c>
      <c r="AH20" s="52"/>
      <c r="AI20" s="53"/>
      <c r="AJ20" s="53"/>
      <c r="AK20" s="54"/>
      <c r="AL20" s="52"/>
      <c r="AM20" s="53"/>
      <c r="AN20" s="53"/>
      <c r="AO20" s="54"/>
      <c r="AP20" s="52"/>
      <c r="AQ20" s="53"/>
      <c r="AR20" s="53"/>
      <c r="AS20" s="54"/>
      <c r="AT20" s="52"/>
      <c r="AU20" s="53"/>
      <c r="AV20" s="53"/>
      <c r="AW20" s="54"/>
    </row>
    <row r="21" spans="1:49" s="133" customFormat="1" ht="22.5" customHeight="1" thickBot="1" x14ac:dyDescent="0.3">
      <c r="A21" s="130" t="s">
        <v>19</v>
      </c>
      <c r="B21" s="129">
        <v>8</v>
      </c>
      <c r="C21" s="131">
        <f>SUM(C8:C20)</f>
        <v>21</v>
      </c>
      <c r="D21" s="131">
        <f>SUM(D8:D20)</f>
        <v>17</v>
      </c>
      <c r="E21" s="132">
        <f>SUM(E8:E20)</f>
        <v>59</v>
      </c>
      <c r="F21" s="129">
        <v>8</v>
      </c>
      <c r="G21" s="131">
        <f>SUM(G8:G20)</f>
        <v>17</v>
      </c>
      <c r="H21" s="131">
        <f>SUM(H8:H20)</f>
        <v>23</v>
      </c>
      <c r="I21" s="132">
        <f>SUM(I8:I20)</f>
        <v>57</v>
      </c>
      <c r="J21" s="129">
        <v>8</v>
      </c>
      <c r="K21" s="131">
        <f>SUM(K8:K20)</f>
        <v>24</v>
      </c>
      <c r="L21" s="131">
        <f>SUM(L8:L20)</f>
        <v>12</v>
      </c>
      <c r="M21" s="132">
        <f>SUM(M8:M20)</f>
        <v>60</v>
      </c>
      <c r="N21" s="129">
        <v>9</v>
      </c>
      <c r="O21" s="131">
        <f>SUM(O8:O20)</f>
        <v>20</v>
      </c>
      <c r="P21" s="131">
        <f>SUM(P8:P20)</f>
        <v>21</v>
      </c>
      <c r="Q21" s="132">
        <f>SUM(Q8:Q20)</f>
        <v>57</v>
      </c>
      <c r="R21" s="129">
        <v>11</v>
      </c>
      <c r="S21" s="131">
        <f>SUM(S8:S20)</f>
        <v>25</v>
      </c>
      <c r="T21" s="131">
        <f>SUM(T8:T20)</f>
        <v>13</v>
      </c>
      <c r="U21" s="132">
        <f>SUM(U8:U20)</f>
        <v>59</v>
      </c>
      <c r="V21" s="129">
        <v>10</v>
      </c>
      <c r="W21" s="131">
        <f>SUM(W8:W20)</f>
        <v>24</v>
      </c>
      <c r="X21" s="131">
        <f t="shared" ref="X21:Y21" si="8">SUM(X8:X20)</f>
        <v>7</v>
      </c>
      <c r="Y21" s="131">
        <f t="shared" si="8"/>
        <v>51</v>
      </c>
      <c r="Z21" s="129">
        <v>10</v>
      </c>
      <c r="AA21" s="131">
        <f>SUM(AA8:AA20)</f>
        <v>22</v>
      </c>
      <c r="AB21" s="131">
        <f>SUM(AB8:AB19)</f>
        <v>18</v>
      </c>
      <c r="AC21" s="132">
        <f>SUM(AC8:AC19)</f>
        <v>54</v>
      </c>
      <c r="AD21" s="129">
        <v>7</v>
      </c>
      <c r="AE21" s="131">
        <f>SUM(AE8:AE20)</f>
        <v>18</v>
      </c>
      <c r="AF21" s="131">
        <f>SUM(AF8:AF20)</f>
        <v>7</v>
      </c>
      <c r="AG21" s="132">
        <f>SUM(AG8:AG20)</f>
        <v>39</v>
      </c>
      <c r="AH21" s="129">
        <v>1</v>
      </c>
      <c r="AI21" s="131">
        <f t="shared" ref="AI21:AK21" si="9">SUM(AI8:AI20)</f>
        <v>15</v>
      </c>
      <c r="AJ21" s="131">
        <f t="shared" si="9"/>
        <v>25</v>
      </c>
      <c r="AK21" s="132">
        <f t="shared" si="9"/>
        <v>3</v>
      </c>
      <c r="AL21" s="129"/>
      <c r="AM21" s="131">
        <f t="shared" ref="AM21:AO21" si="10">SUM(AM8:AM20)</f>
        <v>15</v>
      </c>
      <c r="AN21" s="131">
        <f t="shared" si="10"/>
        <v>25</v>
      </c>
      <c r="AO21" s="132">
        <f t="shared" si="10"/>
        <v>3</v>
      </c>
      <c r="AP21" s="129">
        <v>1</v>
      </c>
      <c r="AQ21" s="131">
        <f t="shared" ref="AQ21:AS21" si="11">SUM(AQ8:AQ20)</f>
        <v>0</v>
      </c>
      <c r="AR21" s="131">
        <f t="shared" si="11"/>
        <v>0</v>
      </c>
      <c r="AS21" s="132">
        <f t="shared" si="11"/>
        <v>3</v>
      </c>
      <c r="AT21" s="129"/>
      <c r="AU21" s="131">
        <f t="shared" ref="AU21:AW21" si="12">SUM(AU8:AU20)</f>
        <v>0</v>
      </c>
      <c r="AV21" s="131">
        <f t="shared" si="12"/>
        <v>0</v>
      </c>
      <c r="AW21" s="132">
        <f t="shared" si="12"/>
        <v>3</v>
      </c>
    </row>
    <row r="22" spans="1:49" s="134" customFormat="1" ht="30.75" customHeight="1" thickBot="1" x14ac:dyDescent="0.3">
      <c r="A22" s="134" t="s">
        <v>107</v>
      </c>
      <c r="C22" s="134">
        <f>C21*15</f>
        <v>315</v>
      </c>
      <c r="D22" s="134">
        <f>D21*15</f>
        <v>255</v>
      </c>
      <c r="G22" s="134">
        <f>G21*15</f>
        <v>255</v>
      </c>
      <c r="H22" s="134">
        <f>H21*15</f>
        <v>345</v>
      </c>
      <c r="K22" s="134">
        <f>K21*15</f>
        <v>360</v>
      </c>
      <c r="L22" s="134">
        <f>L21*15</f>
        <v>180</v>
      </c>
      <c r="O22" s="134">
        <f>O21*15</f>
        <v>300</v>
      </c>
      <c r="P22" s="134">
        <f>P21*15</f>
        <v>315</v>
      </c>
      <c r="S22" s="134">
        <f>S21*15</f>
        <v>375</v>
      </c>
      <c r="T22" s="134">
        <f>T21*15</f>
        <v>195</v>
      </c>
      <c r="W22" s="134">
        <f>W21*15</f>
        <v>360</v>
      </c>
      <c r="X22" s="134">
        <f>X21*15</f>
        <v>105</v>
      </c>
      <c r="AA22" s="134">
        <f>AA21*15</f>
        <v>330</v>
      </c>
      <c r="AB22" s="134">
        <f>AB21*15</f>
        <v>270</v>
      </c>
      <c r="AE22" s="134">
        <f>AE21*15</f>
        <v>270</v>
      </c>
      <c r="AF22" s="134">
        <f>AF21*15</f>
        <v>105</v>
      </c>
      <c r="AI22" s="134">
        <f>AI21*20</f>
        <v>300</v>
      </c>
      <c r="AJ22" s="134">
        <f>AJ21*20</f>
        <v>500</v>
      </c>
      <c r="AM22" s="134">
        <f>AM21*20</f>
        <v>300</v>
      </c>
      <c r="AN22" s="134">
        <f>AN21*20</f>
        <v>500</v>
      </c>
      <c r="AQ22" s="134">
        <v>0</v>
      </c>
      <c r="AR22" s="134">
        <v>0</v>
      </c>
      <c r="AU22" s="134">
        <v>0</v>
      </c>
      <c r="AV22" s="134">
        <v>0</v>
      </c>
    </row>
    <row r="23" spans="1:49" ht="30" customHeight="1" thickTop="1" thickBot="1" x14ac:dyDescent="0.3">
      <c r="A23" s="134" t="s">
        <v>109</v>
      </c>
      <c r="B23" s="149">
        <f>B21+F21+J21+N21+R21+V21+Z21+AD21+AH21+AP21</f>
        <v>73</v>
      </c>
    </row>
    <row r="24" spans="1:49" ht="30" customHeight="1" thickTop="1" x14ac:dyDescent="0.25">
      <c r="G24" s="55"/>
      <c r="H24" s="66" t="s">
        <v>102</v>
      </c>
      <c r="L24" s="18"/>
      <c r="M24" t="s">
        <v>86</v>
      </c>
    </row>
    <row r="25" spans="1:49" ht="27.75" customHeight="1" thickBot="1" x14ac:dyDescent="0.3">
      <c r="C25" s="15" t="s">
        <v>35</v>
      </c>
      <c r="D25" s="15" t="s">
        <v>36</v>
      </c>
      <c r="E25" s="15" t="s">
        <v>37</v>
      </c>
    </row>
    <row r="26" spans="1:49" ht="30" customHeight="1" x14ac:dyDescent="0.25">
      <c r="B26" s="128" t="s">
        <v>20</v>
      </c>
      <c r="C26" s="138">
        <f>C21+G21+K21+O21+S21+W21+AA21+AE21+AI21+AM21+AQ21+AU21</f>
        <v>201</v>
      </c>
      <c r="D26" s="138">
        <f>D21+H21+L21+P21+T21+X21+AB21+AF21+AJ21+AN21+AR21+AV21</f>
        <v>168</v>
      </c>
      <c r="E26" s="139">
        <v>452</v>
      </c>
      <c r="G26" s="65"/>
      <c r="H26" t="s">
        <v>103</v>
      </c>
      <c r="I26" s="10"/>
      <c r="J26" s="10"/>
      <c r="L26" s="19"/>
      <c r="M26" t="s">
        <v>87</v>
      </c>
    </row>
    <row r="27" spans="1:49" ht="30" customHeight="1" x14ac:dyDescent="0.25">
      <c r="A27" s="3"/>
      <c r="B27" s="136" t="s">
        <v>113</v>
      </c>
      <c r="C27" s="140">
        <f>C22+G22+K22+O22+S22+W22+AA22+AE22+AI22+AM22</f>
        <v>3165</v>
      </c>
      <c r="D27" s="140">
        <f>D22+H22+L22+P22+T22+X22+AB22+AF22+AJ22+AN22</f>
        <v>2770</v>
      </c>
      <c r="E27" s="141"/>
    </row>
    <row r="28" spans="1:49" s="10" customFormat="1" ht="29.25" customHeight="1" x14ac:dyDescent="0.25">
      <c r="A28" s="3"/>
      <c r="B28" s="136" t="s">
        <v>21</v>
      </c>
      <c r="C28" s="140">
        <f>(C27*100)/C29</f>
        <v>53.327716933445664</v>
      </c>
      <c r="D28" s="140">
        <f>(D27*100)/C29</f>
        <v>46.672283066554336</v>
      </c>
      <c r="E28" s="141"/>
      <c r="G28" s="14"/>
      <c r="H28" t="s">
        <v>110</v>
      </c>
      <c r="L28" s="20"/>
      <c r="M28" t="s">
        <v>24</v>
      </c>
    </row>
    <row r="29" spans="1:49" s="10" customFormat="1" ht="29.25" customHeight="1" thickBot="1" x14ac:dyDescent="0.3">
      <c r="A29" s="3"/>
      <c r="B29" s="137" t="s">
        <v>22</v>
      </c>
      <c r="C29" s="206">
        <f>C27+D27</f>
        <v>5935</v>
      </c>
      <c r="D29" s="206"/>
      <c r="E29" s="142"/>
      <c r="G29"/>
      <c r="H29"/>
    </row>
    <row r="30" spans="1:49" s="10" customFormat="1" ht="29.25" customHeight="1" x14ac:dyDescent="0.25">
      <c r="G30" s="16"/>
      <c r="H30" t="s">
        <v>111</v>
      </c>
      <c r="L30" s="21"/>
      <c r="M30" s="10" t="s">
        <v>23</v>
      </c>
    </row>
    <row r="31" spans="1:49" s="10" customFormat="1" ht="29.25" customHeight="1" x14ac:dyDescent="0.25"/>
    <row r="32" spans="1:49" ht="30" customHeight="1" x14ac:dyDescent="0.25">
      <c r="G32" s="17"/>
      <c r="H32" t="s">
        <v>112</v>
      </c>
    </row>
    <row r="33" ht="14.25" customHeight="1" x14ac:dyDescent="0.25"/>
  </sheetData>
  <mergeCells count="13">
    <mergeCell ref="C29:D29"/>
    <mergeCell ref="AT6:AW6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9709"/>
  </sheetPr>
  <dimension ref="A1:BE29"/>
  <sheetViews>
    <sheetView topLeftCell="B10" zoomScale="80" zoomScaleNormal="80" workbookViewId="0">
      <selection activeCell="AV15" sqref="AV15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1"/>
      <c r="BC9" s="82"/>
      <c r="BD9" s="82"/>
      <c r="BE9" s="83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4" t="s">
        <v>77</v>
      </c>
      <c r="AA10" s="85">
        <v>2</v>
      </c>
      <c r="AB10" s="85">
        <v>0</v>
      </c>
      <c r="AC10" s="86">
        <f t="shared" ref="AC9:AC12" si="0">(AA10*2)+AB10</f>
        <v>4</v>
      </c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7"/>
      <c r="AQ10" s="88"/>
      <c r="AR10" s="88"/>
      <c r="AS10" s="89"/>
      <c r="AT10" s="87"/>
      <c r="AU10" s="88"/>
      <c r="AV10" s="88"/>
      <c r="AW10" s="89"/>
      <c r="AX10" s="87"/>
      <c r="AY10" s="88"/>
      <c r="AZ10" s="88"/>
      <c r="BA10" s="89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4" t="s">
        <v>78</v>
      </c>
      <c r="AA11" s="85">
        <v>4</v>
      </c>
      <c r="AB11" s="85">
        <v>0</v>
      </c>
      <c r="AC11" s="86">
        <f t="shared" si="0"/>
        <v>8</v>
      </c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7"/>
      <c r="AQ11" s="88"/>
      <c r="AR11" s="88"/>
      <c r="AS11" s="89"/>
      <c r="AT11" s="87"/>
      <c r="AU11" s="88"/>
      <c r="AV11" s="88"/>
      <c r="AW11" s="89"/>
      <c r="AX11" s="87"/>
      <c r="AY11" s="88"/>
      <c r="AZ11" s="88"/>
      <c r="BA11" s="89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4" t="s">
        <v>79</v>
      </c>
      <c r="AA12" s="85">
        <v>4</v>
      </c>
      <c r="AB12" s="85">
        <v>0</v>
      </c>
      <c r="AC12" s="86">
        <f t="shared" si="0"/>
        <v>8</v>
      </c>
      <c r="AD12" s="84" t="s">
        <v>85</v>
      </c>
      <c r="AE12" s="85">
        <v>3</v>
      </c>
      <c r="AF12" s="85">
        <v>0</v>
      </c>
      <c r="AG12" s="86">
        <f t="shared" ref="AG12:AG15" si="1">(AE12*2)+AF12</f>
        <v>6</v>
      </c>
      <c r="AH12" s="87"/>
      <c r="AI12" s="88"/>
      <c r="AJ12" s="88"/>
      <c r="AK12" s="89"/>
      <c r="AL12" s="87"/>
      <c r="AM12" s="88"/>
      <c r="AN12" s="88"/>
      <c r="AO12" s="89"/>
      <c r="AP12" s="87"/>
      <c r="AQ12" s="88"/>
      <c r="AR12" s="88"/>
      <c r="AS12" s="89"/>
      <c r="AT12" s="87"/>
      <c r="AU12" s="88"/>
      <c r="AV12" s="88"/>
      <c r="AW12" s="89"/>
      <c r="AX12" s="87"/>
      <c r="AY12" s="88"/>
      <c r="AZ12" s="88"/>
      <c r="BA12" s="89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4" t="s">
        <v>80</v>
      </c>
      <c r="AA13" s="85">
        <v>0</v>
      </c>
      <c r="AB13" s="85">
        <v>6</v>
      </c>
      <c r="AC13" s="86">
        <v>2</v>
      </c>
      <c r="AD13" s="84" t="s">
        <v>81</v>
      </c>
      <c r="AE13" s="85">
        <v>2</v>
      </c>
      <c r="AF13" s="85">
        <v>0</v>
      </c>
      <c r="AG13" s="86">
        <f t="shared" si="1"/>
        <v>4</v>
      </c>
      <c r="AH13" s="87"/>
      <c r="AI13" s="88"/>
      <c r="AJ13" s="88"/>
      <c r="AK13" s="89"/>
      <c r="AL13" s="87"/>
      <c r="AM13" s="88"/>
      <c r="AN13" s="88"/>
      <c r="AO13" s="89"/>
      <c r="AP13" s="87"/>
      <c r="AQ13" s="88"/>
      <c r="AR13" s="88"/>
      <c r="AS13" s="89"/>
      <c r="AT13" s="87"/>
      <c r="AU13" s="88"/>
      <c r="AV13" s="88"/>
      <c r="AW13" s="89"/>
      <c r="AX13" s="87"/>
      <c r="AY13" s="88"/>
      <c r="AZ13" s="88"/>
      <c r="BA13" s="89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93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4" t="s">
        <v>82</v>
      </c>
      <c r="AE14" s="85">
        <v>2</v>
      </c>
      <c r="AF14" s="85">
        <v>0</v>
      </c>
      <c r="AG14" s="86">
        <f t="shared" si="1"/>
        <v>4</v>
      </c>
      <c r="AH14" s="90"/>
      <c r="AI14" s="91"/>
      <c r="AJ14" s="91"/>
      <c r="AK14" s="92"/>
      <c r="AM14" s="88"/>
      <c r="AN14" s="88"/>
      <c r="AO14" s="89"/>
      <c r="AP14" s="87"/>
      <c r="AQ14" s="88"/>
      <c r="AR14" s="88"/>
      <c r="AS14" s="89"/>
      <c r="AT14" s="87"/>
      <c r="AU14" s="88"/>
      <c r="AV14" s="88"/>
      <c r="AW14" s="89"/>
      <c r="AX14" s="87"/>
      <c r="AY14" s="88"/>
      <c r="AZ14" s="88"/>
      <c r="BA14" s="89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4" t="s">
        <v>83</v>
      </c>
      <c r="AE15" s="85">
        <v>2</v>
      </c>
      <c r="AF15" s="85">
        <v>0</v>
      </c>
      <c r="AG15" s="86">
        <f t="shared" si="1"/>
        <v>4</v>
      </c>
      <c r="AH15" s="93"/>
      <c r="AI15" s="93"/>
      <c r="AJ15" s="93"/>
      <c r="AK15" s="93"/>
      <c r="AL15" s="90"/>
      <c r="AM15" s="91"/>
      <c r="AN15" s="91"/>
      <c r="AO15" s="92"/>
      <c r="AP15" s="87"/>
      <c r="AQ15" s="88"/>
      <c r="AR15" s="88"/>
      <c r="AS15" s="89"/>
      <c r="AT15" s="87"/>
      <c r="AU15" s="88"/>
      <c r="AV15" s="88"/>
      <c r="AW15" s="89"/>
      <c r="AX15" s="87"/>
      <c r="AY15" s="88"/>
      <c r="AZ15" s="88"/>
      <c r="BA15" s="89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4" t="s">
        <v>76</v>
      </c>
      <c r="W16" s="85">
        <v>1</v>
      </c>
      <c r="X16" s="85">
        <v>2</v>
      </c>
      <c r="Y16" s="86">
        <f>(W16*2)+X16</f>
        <v>4</v>
      </c>
      <c r="AD16" s="84" t="s">
        <v>84</v>
      </c>
      <c r="AE16" s="85">
        <v>0</v>
      </c>
      <c r="AF16" s="85">
        <v>6</v>
      </c>
      <c r="AG16" s="86">
        <v>2</v>
      </c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0</v>
      </c>
      <c r="D18" s="146">
        <f>SUM(D8:D17)</f>
        <v>0</v>
      </c>
      <c r="E18" s="147">
        <f>SUM(E8:E17)</f>
        <v>0</v>
      </c>
      <c r="F18" s="145">
        <v>5</v>
      </c>
      <c r="G18" s="146">
        <f>SUM(G8:G17)</f>
        <v>0</v>
      </c>
      <c r="H18" s="146">
        <f>SUM(H8:H17)</f>
        <v>0</v>
      </c>
      <c r="I18" s="147">
        <f>SUM(I8:I17)</f>
        <v>0</v>
      </c>
      <c r="J18" s="145">
        <v>6</v>
      </c>
      <c r="K18" s="146">
        <f>SUM(K8:K17)</f>
        <v>0</v>
      </c>
      <c r="L18" s="146">
        <f>SUM(L8:L17)</f>
        <v>0</v>
      </c>
      <c r="M18" s="147">
        <f>SUM(M8:M17)</f>
        <v>0</v>
      </c>
      <c r="N18" s="145">
        <v>7</v>
      </c>
      <c r="O18" s="146">
        <f>SUM(O8:O17)</f>
        <v>0</v>
      </c>
      <c r="P18" s="146">
        <f>SUM(P8:P17)</f>
        <v>0</v>
      </c>
      <c r="Q18" s="147">
        <f>SUM(Q8:Q17)</f>
        <v>0</v>
      </c>
      <c r="R18" s="145">
        <v>6</v>
      </c>
      <c r="S18" s="146">
        <f>SUM(S8:S17)</f>
        <v>0</v>
      </c>
      <c r="T18" s="146">
        <f>SUM(T8:T17)</f>
        <v>0</v>
      </c>
      <c r="U18" s="147">
        <f>SUM(U8:U17)</f>
        <v>0</v>
      </c>
      <c r="V18" s="145">
        <v>9</v>
      </c>
      <c r="W18" s="146">
        <f>SUM(W8:W17)</f>
        <v>1</v>
      </c>
      <c r="X18" s="146">
        <f>SUM(X8:X17)</f>
        <v>2</v>
      </c>
      <c r="Y18" s="146">
        <f>SUM(Y8:Y17)</f>
        <v>4</v>
      </c>
      <c r="Z18" s="145">
        <v>8</v>
      </c>
      <c r="AA18" s="146">
        <f>SUM(AA8:AA16)</f>
        <v>10</v>
      </c>
      <c r="AB18" s="146">
        <f>SUM(AB8:AB16)</f>
        <v>6</v>
      </c>
      <c r="AC18" s="147">
        <f>SUM(AC8:AC16)</f>
        <v>22</v>
      </c>
      <c r="AD18" s="145">
        <v>9</v>
      </c>
      <c r="AE18" s="146">
        <f>SUM(AE8:AE17)</f>
        <v>9</v>
      </c>
      <c r="AF18" s="146">
        <f>SUM(AF8:AF17)</f>
        <v>6</v>
      </c>
      <c r="AG18" s="147">
        <f>SUM(AG8:AG17)</f>
        <v>20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0</v>
      </c>
      <c r="D19" s="134">
        <f>D18*15</f>
        <v>0</v>
      </c>
      <c r="G19" s="134">
        <f>G18*15</f>
        <v>0</v>
      </c>
      <c r="H19" s="134">
        <f>H18*15</f>
        <v>0</v>
      </c>
      <c r="K19" s="134">
        <f>K18*15</f>
        <v>0</v>
      </c>
      <c r="L19" s="134">
        <f>L18*15</f>
        <v>0</v>
      </c>
      <c r="O19" s="134">
        <f>O18*15</f>
        <v>0</v>
      </c>
      <c r="P19" s="134">
        <f>P18*15</f>
        <v>0</v>
      </c>
      <c r="S19" s="134">
        <f>S18*15</f>
        <v>0</v>
      </c>
      <c r="T19" s="134">
        <f>T18*15</f>
        <v>0</v>
      </c>
      <c r="W19" s="134">
        <f>W18*15</f>
        <v>15</v>
      </c>
      <c r="X19" s="134">
        <f>X18*15</f>
        <v>30</v>
      </c>
      <c r="AA19" s="134">
        <f>AA18*15</f>
        <v>150</v>
      </c>
      <c r="AB19" s="134">
        <f>AB18*15</f>
        <v>90</v>
      </c>
      <c r="AE19" s="134">
        <f>AE18*15</f>
        <v>135</v>
      </c>
      <c r="AF19" s="134">
        <f>AF18*15</f>
        <v>90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E29"/>
  <sheetViews>
    <sheetView topLeftCell="AI1" zoomScale="80" zoomScaleNormal="80" workbookViewId="0">
      <selection activeCell="AP13" sqref="AP13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122" t="s">
        <v>25</v>
      </c>
      <c r="AQ8" s="123">
        <v>15</v>
      </c>
      <c r="AR8" s="123">
        <v>25</v>
      </c>
      <c r="AS8" s="124">
        <v>3</v>
      </c>
      <c r="AT8" s="122" t="s">
        <v>24</v>
      </c>
      <c r="AU8" s="123">
        <v>15</v>
      </c>
      <c r="AV8" s="123">
        <v>25</v>
      </c>
      <c r="AW8" s="124">
        <v>3</v>
      </c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1"/>
      <c r="AQ9" s="82"/>
      <c r="AR9" s="82"/>
      <c r="AS9" s="83"/>
      <c r="AT9" s="81"/>
      <c r="AU9" s="82"/>
      <c r="AV9" s="82"/>
      <c r="AW9" s="83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93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0</v>
      </c>
      <c r="D18" s="146">
        <f>SUM(D8:D17)</f>
        <v>0</v>
      </c>
      <c r="E18" s="147">
        <f>SUM(E8:E17)</f>
        <v>0</v>
      </c>
      <c r="F18" s="145">
        <v>5</v>
      </c>
      <c r="G18" s="146">
        <f>SUM(G8:G17)</f>
        <v>0</v>
      </c>
      <c r="H18" s="146">
        <f>SUM(H8:H17)</f>
        <v>0</v>
      </c>
      <c r="I18" s="147">
        <f>SUM(I8:I17)</f>
        <v>0</v>
      </c>
      <c r="J18" s="145">
        <v>6</v>
      </c>
      <c r="K18" s="146">
        <f>SUM(K8:K17)</f>
        <v>0</v>
      </c>
      <c r="L18" s="146">
        <f>SUM(L8:L17)</f>
        <v>0</v>
      </c>
      <c r="M18" s="147">
        <f>SUM(M8:M17)</f>
        <v>0</v>
      </c>
      <c r="N18" s="145">
        <v>7</v>
      </c>
      <c r="O18" s="146">
        <f>SUM(O8:O17)</f>
        <v>0</v>
      </c>
      <c r="P18" s="146">
        <f>SUM(P8:P17)</f>
        <v>0</v>
      </c>
      <c r="Q18" s="147">
        <f>SUM(Q8:Q17)</f>
        <v>0</v>
      </c>
      <c r="R18" s="145">
        <v>6</v>
      </c>
      <c r="S18" s="146">
        <f>SUM(S8:S17)</f>
        <v>0</v>
      </c>
      <c r="T18" s="146">
        <f>SUM(T8:T17)</f>
        <v>0</v>
      </c>
      <c r="U18" s="147">
        <f>SUM(U8:U17)</f>
        <v>0</v>
      </c>
      <c r="V18" s="145">
        <v>9</v>
      </c>
      <c r="W18" s="146">
        <f>SUM(W8:W17)</f>
        <v>0</v>
      </c>
      <c r="X18" s="146">
        <f>SUM(X8:X17)</f>
        <v>0</v>
      </c>
      <c r="Y18" s="146">
        <f>SUM(Y8:Y17)</f>
        <v>0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15</v>
      </c>
      <c r="AR18" s="146">
        <f>SUM(AR8:AR17)</f>
        <v>25</v>
      </c>
      <c r="AS18" s="147">
        <f>SUM(AS8:AS17)</f>
        <v>3</v>
      </c>
      <c r="AT18" s="145"/>
      <c r="AU18" s="146">
        <f>SUM(AU8:AU17)</f>
        <v>15</v>
      </c>
      <c r="AV18" s="146">
        <f>SUM(AV8:AV17)</f>
        <v>25</v>
      </c>
      <c r="AW18" s="147">
        <f>SUM(AW8:AW17)</f>
        <v>3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0</v>
      </c>
      <c r="D19" s="134">
        <f>D18*15</f>
        <v>0</v>
      </c>
      <c r="G19" s="134">
        <f>G18*15</f>
        <v>0</v>
      </c>
      <c r="H19" s="134">
        <f>H18*15</f>
        <v>0</v>
      </c>
      <c r="K19" s="134">
        <f>K18*15</f>
        <v>0</v>
      </c>
      <c r="L19" s="134">
        <f>L18*15</f>
        <v>0</v>
      </c>
      <c r="O19" s="134">
        <f>O18*15</f>
        <v>0</v>
      </c>
      <c r="P19" s="134">
        <f>P18*15</f>
        <v>0</v>
      </c>
      <c r="S19" s="134">
        <f>S18*15</f>
        <v>0</v>
      </c>
      <c r="T19" s="134">
        <f>T18*15</f>
        <v>0</v>
      </c>
      <c r="W19" s="134">
        <f>W18*15</f>
        <v>0</v>
      </c>
      <c r="X19" s="134">
        <f>X18*15</f>
        <v>0</v>
      </c>
      <c r="AA19" s="134">
        <f>AA18*15</f>
        <v>0</v>
      </c>
      <c r="AB19" s="134">
        <f>AB18*15</f>
        <v>0</v>
      </c>
      <c r="AE19" s="134">
        <f>AE18*15</f>
        <v>0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300</v>
      </c>
      <c r="AR19" s="134">
        <f>AR18*20</f>
        <v>500</v>
      </c>
      <c r="AU19" s="134">
        <f>AU18*20</f>
        <v>300</v>
      </c>
      <c r="AV19" s="134">
        <f>AV18*20</f>
        <v>500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9"/>
  <sheetViews>
    <sheetView tabSelected="1" topLeftCell="AF1" zoomScale="80" zoomScaleNormal="80" workbookViewId="0">
      <selection activeCell="N15" sqref="N15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125" t="s">
        <v>23</v>
      </c>
      <c r="AY8" s="126">
        <v>0</v>
      </c>
      <c r="AZ8" s="126">
        <v>0</v>
      </c>
      <c r="BA8" s="127">
        <v>3</v>
      </c>
      <c r="BB8" s="125" t="s">
        <v>23</v>
      </c>
      <c r="BC8" s="126">
        <v>0</v>
      </c>
      <c r="BD8" s="126">
        <v>0</v>
      </c>
      <c r="BE8" s="127">
        <v>3</v>
      </c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1"/>
      <c r="AY9" s="82"/>
      <c r="AZ9" s="82"/>
      <c r="BA9" s="83"/>
      <c r="BB9" s="81"/>
      <c r="BC9" s="82"/>
      <c r="BD9" s="82"/>
      <c r="BE9" s="83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7"/>
      <c r="AQ10" s="88"/>
      <c r="AR10" s="88"/>
      <c r="AS10" s="89"/>
      <c r="AT10" s="87"/>
      <c r="AU10" s="88"/>
      <c r="AV10" s="88"/>
      <c r="AW10" s="89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7"/>
      <c r="AQ11" s="88"/>
      <c r="AR11" s="88"/>
      <c r="AS11" s="89"/>
      <c r="AT11" s="87"/>
      <c r="AU11" s="88"/>
      <c r="AV11" s="88"/>
      <c r="AW11" s="89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7"/>
      <c r="AQ12" s="88"/>
      <c r="AR12" s="88"/>
      <c r="AS12" s="89"/>
      <c r="AT12" s="87"/>
      <c r="AU12" s="88"/>
      <c r="AV12" s="88"/>
      <c r="AW12" s="89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7"/>
      <c r="AQ13" s="88"/>
      <c r="AR13" s="88"/>
      <c r="AS13" s="89"/>
      <c r="AT13" s="87"/>
      <c r="AU13" s="88"/>
      <c r="AV13" s="88"/>
      <c r="AW13" s="89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87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7"/>
      <c r="AQ14" s="88"/>
      <c r="AR14" s="88"/>
      <c r="AS14" s="89"/>
      <c r="AT14" s="87"/>
      <c r="AU14" s="88"/>
      <c r="AV14" s="88"/>
      <c r="AW14" s="89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7"/>
      <c r="AQ15" s="88"/>
      <c r="AR15" s="88"/>
      <c r="AS15" s="89"/>
      <c r="AT15" s="87"/>
      <c r="AU15" s="88"/>
      <c r="AV15" s="88"/>
      <c r="AW15" s="89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7"/>
      <c r="AQ16" s="88"/>
      <c r="AR16" s="88"/>
      <c r="AS16" s="89"/>
      <c r="AT16" s="87"/>
      <c r="AU16" s="88"/>
      <c r="AV16" s="88"/>
      <c r="AW16" s="89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4"/>
      <c r="AQ17" s="95"/>
      <c r="AR17" s="95"/>
      <c r="AS17" s="96"/>
      <c r="AT17" s="94"/>
      <c r="AU17" s="95"/>
      <c r="AV17" s="95"/>
      <c r="AW17" s="96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0</v>
      </c>
      <c r="D18" s="146">
        <f>SUM(D8:D17)</f>
        <v>0</v>
      </c>
      <c r="E18" s="147">
        <f>SUM(E8:E17)</f>
        <v>0</v>
      </c>
      <c r="F18" s="145">
        <v>5</v>
      </c>
      <c r="G18" s="146">
        <f>SUM(G8:G17)</f>
        <v>0</v>
      </c>
      <c r="H18" s="146">
        <f>SUM(H8:H17)</f>
        <v>0</v>
      </c>
      <c r="I18" s="147">
        <f>SUM(I8:I17)</f>
        <v>0</v>
      </c>
      <c r="J18" s="145">
        <v>6</v>
      </c>
      <c r="K18" s="146">
        <f>SUM(K8:K17)</f>
        <v>0</v>
      </c>
      <c r="L18" s="146">
        <f>SUM(L8:L17)</f>
        <v>0</v>
      </c>
      <c r="M18" s="147">
        <f>SUM(M8:M17)</f>
        <v>0</v>
      </c>
      <c r="N18" s="145">
        <v>7</v>
      </c>
      <c r="O18" s="146">
        <f>SUM(O8:O17)</f>
        <v>0</v>
      </c>
      <c r="P18" s="146">
        <f>SUM(P8:P17)</f>
        <v>0</v>
      </c>
      <c r="Q18" s="147">
        <f>SUM(Q8:Q17)</f>
        <v>0</v>
      </c>
      <c r="R18" s="145">
        <v>6</v>
      </c>
      <c r="S18" s="146">
        <f>SUM(S8:S17)</f>
        <v>0</v>
      </c>
      <c r="T18" s="146">
        <f>SUM(T8:T17)</f>
        <v>0</v>
      </c>
      <c r="U18" s="147">
        <f>SUM(U8:U17)</f>
        <v>0</v>
      </c>
      <c r="V18" s="145">
        <v>9</v>
      </c>
      <c r="W18" s="146">
        <f>SUM(W8:W17)</f>
        <v>0</v>
      </c>
      <c r="X18" s="146">
        <f>SUM(X8:X17)</f>
        <v>0</v>
      </c>
      <c r="Y18" s="146">
        <f>SUM(Y8:Y17)</f>
        <v>0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3</v>
      </c>
      <c r="BB18" s="145"/>
      <c r="BC18" s="146">
        <f>SUM(BC8:BC17)</f>
        <v>0</v>
      </c>
      <c r="BD18" s="146">
        <f>SUM(BD8:BD17)</f>
        <v>0</v>
      </c>
      <c r="BE18" s="147">
        <f>SUM(BE8:BE17)</f>
        <v>3</v>
      </c>
    </row>
    <row r="19" spans="1:57" s="134" customFormat="1" ht="30" customHeight="1" thickBot="1" x14ac:dyDescent="0.3">
      <c r="A19" s="134" t="s">
        <v>107</v>
      </c>
      <c r="C19" s="134">
        <f>C18*15</f>
        <v>0</v>
      </c>
      <c r="D19" s="134">
        <f>D18*15</f>
        <v>0</v>
      </c>
      <c r="G19" s="134">
        <f>G18*15</f>
        <v>0</v>
      </c>
      <c r="H19" s="134">
        <f>H18*15</f>
        <v>0</v>
      </c>
      <c r="K19" s="134">
        <f>K18*15</f>
        <v>0</v>
      </c>
      <c r="L19" s="134">
        <f>L18*15</f>
        <v>0</v>
      </c>
      <c r="O19" s="134">
        <f>O18*15</f>
        <v>0</v>
      </c>
      <c r="P19" s="134">
        <f>P18*15</f>
        <v>0</v>
      </c>
      <c r="S19" s="134">
        <f>S18*15</f>
        <v>0</v>
      </c>
      <c r="T19" s="134">
        <f>T18*15</f>
        <v>0</v>
      </c>
      <c r="W19" s="134">
        <f>W18*15</f>
        <v>0</v>
      </c>
      <c r="X19" s="134">
        <f>X18*15</f>
        <v>0</v>
      </c>
      <c r="AA19" s="134">
        <f>AA18*15</f>
        <v>0</v>
      </c>
      <c r="AB19" s="134">
        <f>AB18*15</f>
        <v>0</v>
      </c>
      <c r="AE19" s="134">
        <f>AE18*15</f>
        <v>0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topLeftCell="A10" zoomScale="80" zoomScaleNormal="80" workbookViewId="0">
      <selection activeCell="B35" sqref="B35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100" t="s">
        <v>26</v>
      </c>
      <c r="C8" s="101">
        <v>4</v>
      </c>
      <c r="D8" s="101">
        <v>2</v>
      </c>
      <c r="E8" s="102">
        <f t="shared" ref="E8:E13" si="0">(C8*2)+(D8*1)</f>
        <v>10</v>
      </c>
      <c r="F8" s="100" t="s">
        <v>28</v>
      </c>
      <c r="G8" s="101">
        <v>4</v>
      </c>
      <c r="H8" s="101">
        <v>2</v>
      </c>
      <c r="I8" s="102">
        <f>(G8*2)+(H8)</f>
        <v>10</v>
      </c>
      <c r="J8" s="106" t="s">
        <v>41</v>
      </c>
      <c r="K8" s="106">
        <v>4</v>
      </c>
      <c r="L8" s="106">
        <v>3</v>
      </c>
      <c r="M8" s="105">
        <f>(K8*2)+(L8)</f>
        <v>11</v>
      </c>
      <c r="N8" s="100" t="s">
        <v>30</v>
      </c>
      <c r="O8" s="101">
        <v>3</v>
      </c>
      <c r="P8" s="101">
        <v>0</v>
      </c>
      <c r="Q8" s="102">
        <f>(O8*2)+P8</f>
        <v>6</v>
      </c>
      <c r="R8" s="76" t="s">
        <v>50</v>
      </c>
      <c r="S8" s="77">
        <v>3</v>
      </c>
      <c r="T8" s="77">
        <v>0</v>
      </c>
      <c r="U8" s="78">
        <f>(S8*2)+T8</f>
        <v>6</v>
      </c>
      <c r="V8" s="76" t="s">
        <v>52</v>
      </c>
      <c r="W8" s="77">
        <v>2</v>
      </c>
      <c r="X8" s="77">
        <v>2</v>
      </c>
      <c r="Y8" s="78">
        <f>(W8*2)+X8</f>
        <v>6</v>
      </c>
      <c r="Z8" s="115" t="s">
        <v>34</v>
      </c>
      <c r="AA8" s="116">
        <v>4</v>
      </c>
      <c r="AB8" s="116">
        <v>2</v>
      </c>
      <c r="AC8" s="117">
        <f>(AA8*2)+AB8</f>
        <v>10</v>
      </c>
      <c r="AD8" s="115" t="s">
        <v>96</v>
      </c>
      <c r="AE8" s="116">
        <v>2</v>
      </c>
      <c r="AF8" s="116">
        <v>0</v>
      </c>
      <c r="AG8" s="117">
        <f t="shared" ref="AG8" si="1">(AE8*2)+AF8</f>
        <v>4</v>
      </c>
      <c r="AH8" s="115" t="s">
        <v>71</v>
      </c>
      <c r="AI8" s="116">
        <v>0</v>
      </c>
      <c r="AJ8" s="116">
        <v>6</v>
      </c>
      <c r="AK8" s="117">
        <v>2</v>
      </c>
      <c r="AL8" s="115" t="s">
        <v>68</v>
      </c>
      <c r="AM8" s="116">
        <v>2</v>
      </c>
      <c r="AN8" s="116">
        <v>0</v>
      </c>
      <c r="AO8" s="117">
        <f t="shared" ref="AO8" si="2">(AM8*2)+AN8</f>
        <v>4</v>
      </c>
      <c r="AP8" s="122" t="s">
        <v>25</v>
      </c>
      <c r="AQ8" s="123">
        <v>15</v>
      </c>
      <c r="AR8" s="123">
        <v>25</v>
      </c>
      <c r="AS8" s="124">
        <v>3</v>
      </c>
      <c r="AT8" s="122" t="s">
        <v>24</v>
      </c>
      <c r="AU8" s="123">
        <v>15</v>
      </c>
      <c r="AV8" s="123">
        <v>25</v>
      </c>
      <c r="AW8" s="124">
        <v>3</v>
      </c>
      <c r="AX8" s="125" t="s">
        <v>23</v>
      </c>
      <c r="AY8" s="126">
        <v>0</v>
      </c>
      <c r="AZ8" s="126">
        <v>0</v>
      </c>
      <c r="BA8" s="127">
        <v>3</v>
      </c>
      <c r="BB8" s="125" t="s">
        <v>23</v>
      </c>
      <c r="BC8" s="126">
        <v>0</v>
      </c>
      <c r="BD8" s="126">
        <v>0</v>
      </c>
      <c r="BE8" s="127">
        <v>3</v>
      </c>
    </row>
    <row r="9" spans="2:57" s="79" customFormat="1" ht="36" customHeight="1" x14ac:dyDescent="0.25">
      <c r="B9" s="100" t="s">
        <v>27</v>
      </c>
      <c r="C9" s="101">
        <v>2</v>
      </c>
      <c r="D9" s="101">
        <v>2</v>
      </c>
      <c r="E9" s="102">
        <f t="shared" si="0"/>
        <v>6</v>
      </c>
      <c r="F9" s="103" t="s">
        <v>40</v>
      </c>
      <c r="G9" s="104">
        <v>6</v>
      </c>
      <c r="H9" s="104">
        <v>3</v>
      </c>
      <c r="I9" s="105">
        <f>(G9*2)+(H9)</f>
        <v>15</v>
      </c>
      <c r="J9" s="103" t="s">
        <v>42</v>
      </c>
      <c r="K9" s="104">
        <v>5</v>
      </c>
      <c r="L9" s="104">
        <v>2</v>
      </c>
      <c r="M9" s="105">
        <f t="shared" ref="M9" si="3">(K9*2)+L9</f>
        <v>12</v>
      </c>
      <c r="N9" s="100" t="s">
        <v>31</v>
      </c>
      <c r="O9" s="101">
        <v>4</v>
      </c>
      <c r="P9" s="101">
        <v>2</v>
      </c>
      <c r="Q9" s="102">
        <f>(O9*2)+P9</f>
        <v>10</v>
      </c>
      <c r="R9" s="100" t="s">
        <v>32</v>
      </c>
      <c r="S9" s="101">
        <v>4</v>
      </c>
      <c r="T9" s="101">
        <v>2</v>
      </c>
      <c r="U9" s="102">
        <f t="shared" ref="U9:U10" si="4">(S9*2)+T9</f>
        <v>10</v>
      </c>
      <c r="V9" s="80" t="s">
        <v>53</v>
      </c>
      <c r="W9" s="77">
        <v>0</v>
      </c>
      <c r="X9" s="77">
        <v>3</v>
      </c>
      <c r="Y9" s="78">
        <f>(W9*2)+X9</f>
        <v>3</v>
      </c>
      <c r="Z9" s="115" t="s">
        <v>56</v>
      </c>
      <c r="AA9" s="116">
        <v>1</v>
      </c>
      <c r="AB9" s="116">
        <v>2</v>
      </c>
      <c r="AC9" s="117">
        <f t="shared" ref="AC9:AC12" si="5">(AA9*2)+AB9</f>
        <v>4</v>
      </c>
      <c r="AD9" s="115" t="s">
        <v>67</v>
      </c>
      <c r="AE9" s="116">
        <v>2</v>
      </c>
      <c r="AF9" s="116">
        <v>0</v>
      </c>
      <c r="AG9" s="117">
        <f>(AE9*2)+AF9</f>
        <v>4</v>
      </c>
      <c r="AH9" s="115" t="s">
        <v>62</v>
      </c>
      <c r="AI9" s="116">
        <v>3</v>
      </c>
      <c r="AJ9" s="116">
        <v>0</v>
      </c>
      <c r="AK9" s="117">
        <f>(AI9*2)+AJ9</f>
        <v>6</v>
      </c>
      <c r="AL9" s="115" t="s">
        <v>66</v>
      </c>
      <c r="AM9" s="116">
        <v>2</v>
      </c>
      <c r="AN9" s="116">
        <v>0</v>
      </c>
      <c r="AO9" s="117">
        <f>(AM9*2)+AN9</f>
        <v>4</v>
      </c>
      <c r="AP9" s="81"/>
      <c r="AQ9" s="82"/>
      <c r="AR9" s="82"/>
      <c r="AS9" s="83"/>
      <c r="AT9" s="81"/>
      <c r="AU9" s="82"/>
      <c r="AV9" s="82"/>
      <c r="AW9" s="83"/>
      <c r="AX9" s="81"/>
      <c r="AY9" s="82"/>
      <c r="AZ9" s="82"/>
      <c r="BA9" s="83"/>
      <c r="BB9" s="81"/>
      <c r="BC9" s="82"/>
      <c r="BD9" s="82"/>
      <c r="BE9" s="83"/>
    </row>
    <row r="10" spans="2:57" s="79" customFormat="1" ht="36" customHeight="1" x14ac:dyDescent="0.25">
      <c r="B10" s="103" t="s">
        <v>38</v>
      </c>
      <c r="C10" s="104">
        <v>6</v>
      </c>
      <c r="D10" s="104">
        <v>3</v>
      </c>
      <c r="E10" s="105">
        <f t="shared" si="0"/>
        <v>15</v>
      </c>
      <c r="F10" s="103" t="s">
        <v>39</v>
      </c>
      <c r="G10" s="104">
        <v>4</v>
      </c>
      <c r="H10" s="104">
        <v>2</v>
      </c>
      <c r="I10" s="105">
        <f>(G10*2)+(H10)</f>
        <v>10</v>
      </c>
      <c r="J10" s="76" t="s">
        <v>47</v>
      </c>
      <c r="K10" s="77">
        <v>2</v>
      </c>
      <c r="L10" s="77">
        <v>0</v>
      </c>
      <c r="M10" s="78">
        <f>(K10*2)+(L10*1)</f>
        <v>4</v>
      </c>
      <c r="N10" s="103" t="s">
        <v>43</v>
      </c>
      <c r="O10" s="104">
        <v>5</v>
      </c>
      <c r="P10" s="104">
        <v>2</v>
      </c>
      <c r="Q10" s="105">
        <f t="shared" ref="Q10:Q11" si="6">(O10*2)+P10</f>
        <v>12</v>
      </c>
      <c r="R10" s="100" t="s">
        <v>33</v>
      </c>
      <c r="S10" s="101">
        <v>5</v>
      </c>
      <c r="T10" s="101">
        <v>0</v>
      </c>
      <c r="U10" s="102">
        <f t="shared" si="4"/>
        <v>10</v>
      </c>
      <c r="V10" s="76" t="s">
        <v>55</v>
      </c>
      <c r="W10" s="77">
        <v>0</v>
      </c>
      <c r="X10" s="77">
        <v>4</v>
      </c>
      <c r="Y10" s="78">
        <f>(W10*2)+X10</f>
        <v>4</v>
      </c>
      <c r="Z10" s="84" t="s">
        <v>77</v>
      </c>
      <c r="AA10" s="85">
        <v>2</v>
      </c>
      <c r="AB10" s="85">
        <v>0</v>
      </c>
      <c r="AC10" s="86">
        <f t="shared" si="5"/>
        <v>4</v>
      </c>
      <c r="AD10" s="80" t="s">
        <v>54</v>
      </c>
      <c r="AE10" s="77">
        <v>3</v>
      </c>
      <c r="AF10" s="77">
        <v>0</v>
      </c>
      <c r="AG10" s="78">
        <f>(AE10*2)+AF10</f>
        <v>6</v>
      </c>
      <c r="AH10" s="118" t="s">
        <v>65</v>
      </c>
      <c r="AI10" s="116">
        <v>3</v>
      </c>
      <c r="AJ10" s="116">
        <v>0</v>
      </c>
      <c r="AK10" s="117">
        <f t="shared" ref="AK10:AK11" si="7">(AI10*2)+AJ10</f>
        <v>6</v>
      </c>
      <c r="AL10" s="115" t="s">
        <v>72</v>
      </c>
      <c r="AM10" s="116">
        <v>4</v>
      </c>
      <c r="AN10" s="116">
        <v>0</v>
      </c>
      <c r="AO10" s="117">
        <f>(AM10*2)+AN10</f>
        <v>8</v>
      </c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76" t="s">
        <v>46</v>
      </c>
      <c r="C11" s="77">
        <v>2</v>
      </c>
      <c r="D11" s="77">
        <v>2</v>
      </c>
      <c r="E11" s="78">
        <f t="shared" si="0"/>
        <v>6</v>
      </c>
      <c r="F11" s="76" t="s">
        <v>48</v>
      </c>
      <c r="G11" s="77">
        <v>2</v>
      </c>
      <c r="H11" s="77">
        <v>2</v>
      </c>
      <c r="I11" s="78">
        <f>(G11*2)+(H11)</f>
        <v>6</v>
      </c>
      <c r="J11" s="76" t="s">
        <v>90</v>
      </c>
      <c r="K11" s="77">
        <v>0</v>
      </c>
      <c r="L11" s="77">
        <v>3</v>
      </c>
      <c r="M11" s="78">
        <f t="shared" ref="M11:M12" si="8">(K11*2)+(L11)</f>
        <v>3</v>
      </c>
      <c r="N11" s="76" t="s">
        <v>49</v>
      </c>
      <c r="O11" s="77">
        <v>2</v>
      </c>
      <c r="P11" s="77">
        <v>2</v>
      </c>
      <c r="Q11" s="78">
        <f t="shared" si="6"/>
        <v>6</v>
      </c>
      <c r="R11" s="103" t="s">
        <v>44</v>
      </c>
      <c r="S11" s="104">
        <v>3</v>
      </c>
      <c r="T11" s="104">
        <v>2</v>
      </c>
      <c r="U11" s="105">
        <f>(S11*2)+T11</f>
        <v>8</v>
      </c>
      <c r="V11" s="103" t="s">
        <v>45</v>
      </c>
      <c r="W11" s="104">
        <v>3</v>
      </c>
      <c r="X11" s="104">
        <v>2</v>
      </c>
      <c r="Y11" s="105">
        <f t="shared" ref="Y11" si="9">(W11*2)+X11</f>
        <v>8</v>
      </c>
      <c r="Z11" s="84" t="s">
        <v>78</v>
      </c>
      <c r="AA11" s="85">
        <v>4</v>
      </c>
      <c r="AB11" s="85">
        <v>0</v>
      </c>
      <c r="AC11" s="86">
        <f t="shared" si="5"/>
        <v>8</v>
      </c>
      <c r="AD11" s="76" t="s">
        <v>51</v>
      </c>
      <c r="AE11" s="77">
        <v>2</v>
      </c>
      <c r="AF11" s="77">
        <v>0</v>
      </c>
      <c r="AG11" s="78">
        <f>(AE11*2)+AF11</f>
        <v>4</v>
      </c>
      <c r="AH11" s="115" t="s">
        <v>64</v>
      </c>
      <c r="AI11" s="116">
        <v>2</v>
      </c>
      <c r="AJ11" s="116">
        <v>0</v>
      </c>
      <c r="AK11" s="117">
        <f t="shared" si="7"/>
        <v>4</v>
      </c>
      <c r="AL11" s="115" t="s">
        <v>73</v>
      </c>
      <c r="AM11" s="116">
        <v>3</v>
      </c>
      <c r="AN11" s="116">
        <v>0</v>
      </c>
      <c r="AO11" s="117">
        <f t="shared" ref="AO11:AO12" si="10">(AM11*2)+AN11</f>
        <v>6</v>
      </c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107" t="s">
        <v>88</v>
      </c>
      <c r="C12" s="108">
        <v>1</v>
      </c>
      <c r="D12" s="108">
        <v>2</v>
      </c>
      <c r="E12" s="109">
        <f t="shared" si="0"/>
        <v>4</v>
      </c>
      <c r="F12" s="110" t="s">
        <v>91</v>
      </c>
      <c r="G12" s="108">
        <v>0</v>
      </c>
      <c r="H12" s="108">
        <v>4</v>
      </c>
      <c r="I12" s="109">
        <f>(G12*2)+(H12)</f>
        <v>4</v>
      </c>
      <c r="J12" s="107" t="s">
        <v>92</v>
      </c>
      <c r="K12" s="108">
        <v>0</v>
      </c>
      <c r="L12" s="108">
        <v>4</v>
      </c>
      <c r="M12" s="109">
        <f t="shared" si="8"/>
        <v>4</v>
      </c>
      <c r="N12" s="107" t="s">
        <v>94</v>
      </c>
      <c r="O12" s="108">
        <v>1</v>
      </c>
      <c r="P12" s="108">
        <v>2</v>
      </c>
      <c r="Q12" s="109">
        <f>(O12*2)+P12</f>
        <v>4</v>
      </c>
      <c r="R12" s="115" t="s">
        <v>59</v>
      </c>
      <c r="S12" s="116">
        <v>4</v>
      </c>
      <c r="T12" s="116">
        <v>0</v>
      </c>
      <c r="U12" s="117">
        <f>(S12*2)+T12</f>
        <v>8</v>
      </c>
      <c r="V12" s="115" t="s">
        <v>57</v>
      </c>
      <c r="W12" s="116">
        <v>3</v>
      </c>
      <c r="X12" s="116">
        <v>0</v>
      </c>
      <c r="Y12" s="117">
        <f>(W12*2)+X12</f>
        <v>6</v>
      </c>
      <c r="Z12" s="84" t="s">
        <v>79</v>
      </c>
      <c r="AA12" s="85">
        <v>4</v>
      </c>
      <c r="AB12" s="85">
        <v>0</v>
      </c>
      <c r="AC12" s="86">
        <f t="shared" si="5"/>
        <v>8</v>
      </c>
      <c r="AD12" s="84" t="s">
        <v>85</v>
      </c>
      <c r="AE12" s="85">
        <v>3</v>
      </c>
      <c r="AF12" s="85">
        <v>0</v>
      </c>
      <c r="AG12" s="86">
        <f t="shared" ref="AG12:AG15" si="11">(AE12*2)+AF12</f>
        <v>6</v>
      </c>
      <c r="AH12" s="115" t="s">
        <v>69</v>
      </c>
      <c r="AI12" s="116">
        <v>3</v>
      </c>
      <c r="AJ12" s="116">
        <v>0</v>
      </c>
      <c r="AK12" s="117">
        <f>(AI12*2)+AJ12</f>
        <v>6</v>
      </c>
      <c r="AL12" s="115" t="s">
        <v>74</v>
      </c>
      <c r="AM12" s="116">
        <v>4</v>
      </c>
      <c r="AN12" s="116">
        <v>0</v>
      </c>
      <c r="AO12" s="117">
        <f t="shared" si="10"/>
        <v>8</v>
      </c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107" t="s">
        <v>89</v>
      </c>
      <c r="C13" s="108">
        <v>0</v>
      </c>
      <c r="D13" s="108">
        <v>4</v>
      </c>
      <c r="E13" s="109">
        <f t="shared" si="0"/>
        <v>4</v>
      </c>
      <c r="J13" s="100" t="s">
        <v>29</v>
      </c>
      <c r="K13" s="101">
        <v>4</v>
      </c>
      <c r="L13" s="101">
        <v>2</v>
      </c>
      <c r="M13" s="102">
        <f>(K13*2)+L13</f>
        <v>10</v>
      </c>
      <c r="N13" s="107" t="s">
        <v>88</v>
      </c>
      <c r="O13" s="108">
        <v>1</v>
      </c>
      <c r="P13" s="108">
        <v>2</v>
      </c>
      <c r="Q13" s="109">
        <f t="shared" ref="Q13" si="12">(O13*2)+(P13*1)</f>
        <v>4</v>
      </c>
      <c r="R13" s="115" t="s">
        <v>60</v>
      </c>
      <c r="S13" s="116">
        <v>0</v>
      </c>
      <c r="T13" s="116">
        <v>6</v>
      </c>
      <c r="U13" s="117">
        <v>2</v>
      </c>
      <c r="V13" s="115" t="s">
        <v>58</v>
      </c>
      <c r="W13" s="116">
        <v>3</v>
      </c>
      <c r="X13" s="116">
        <v>0</v>
      </c>
      <c r="Y13" s="117">
        <f>(W13*2)+X13</f>
        <v>6</v>
      </c>
      <c r="Z13" s="84" t="s">
        <v>80</v>
      </c>
      <c r="AA13" s="85">
        <v>0</v>
      </c>
      <c r="AB13" s="85">
        <v>6</v>
      </c>
      <c r="AC13" s="86">
        <v>2</v>
      </c>
      <c r="AD13" s="84" t="s">
        <v>81</v>
      </c>
      <c r="AE13" s="85">
        <v>2</v>
      </c>
      <c r="AF13" s="85">
        <v>0</v>
      </c>
      <c r="AG13" s="86">
        <f t="shared" si="11"/>
        <v>4</v>
      </c>
      <c r="AH13" s="115" t="s">
        <v>70</v>
      </c>
      <c r="AI13" s="116">
        <v>3</v>
      </c>
      <c r="AJ13" s="116">
        <v>0</v>
      </c>
      <c r="AK13" s="117">
        <f>(AI13*2)+AJ13</f>
        <v>6</v>
      </c>
      <c r="AL13" s="115" t="s">
        <v>75</v>
      </c>
      <c r="AM13" s="116">
        <v>0</v>
      </c>
      <c r="AN13" s="116">
        <v>6</v>
      </c>
      <c r="AO13" s="117">
        <v>2</v>
      </c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111" t="s">
        <v>93</v>
      </c>
      <c r="O14" s="111">
        <v>2</v>
      </c>
      <c r="P14" s="111">
        <v>1</v>
      </c>
      <c r="Q14" s="112">
        <f t="shared" ref="Q14" si="13">(O14*2)+P14</f>
        <v>5</v>
      </c>
      <c r="V14" s="115" t="s">
        <v>61</v>
      </c>
      <c r="W14" s="116">
        <v>3</v>
      </c>
      <c r="X14" s="116">
        <v>0</v>
      </c>
      <c r="Y14" s="117">
        <f>(W14*2)+X14</f>
        <v>6</v>
      </c>
      <c r="Z14" s="113" t="s">
        <v>98</v>
      </c>
      <c r="AA14" s="114">
        <v>2</v>
      </c>
      <c r="AB14" s="114">
        <v>1</v>
      </c>
      <c r="AC14" s="112">
        <f>(AA14*2)+AB14</f>
        <v>5</v>
      </c>
      <c r="AD14" s="84" t="s">
        <v>82</v>
      </c>
      <c r="AE14" s="85">
        <v>2</v>
      </c>
      <c r="AF14" s="85">
        <v>0</v>
      </c>
      <c r="AG14" s="86">
        <f t="shared" si="11"/>
        <v>4</v>
      </c>
      <c r="AH14" s="113" t="s">
        <v>100</v>
      </c>
      <c r="AI14" s="114">
        <v>1</v>
      </c>
      <c r="AJ14" s="114">
        <v>2</v>
      </c>
      <c r="AK14" s="112">
        <v>4</v>
      </c>
      <c r="AL14" s="118" t="s">
        <v>97</v>
      </c>
      <c r="AM14" s="116">
        <v>2</v>
      </c>
      <c r="AN14" s="116">
        <v>0</v>
      </c>
      <c r="AO14" s="117">
        <f>(AM14*2)+AN14</f>
        <v>4</v>
      </c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115" t="s">
        <v>63</v>
      </c>
      <c r="W15" s="116">
        <v>0</v>
      </c>
      <c r="X15" s="116">
        <v>6</v>
      </c>
      <c r="Y15" s="117">
        <v>2</v>
      </c>
      <c r="Z15" s="113" t="s">
        <v>95</v>
      </c>
      <c r="AA15" s="114">
        <v>1</v>
      </c>
      <c r="AB15" s="114">
        <v>2</v>
      </c>
      <c r="AC15" s="112">
        <v>4</v>
      </c>
      <c r="AD15" s="84" t="s">
        <v>83</v>
      </c>
      <c r="AE15" s="85">
        <v>2</v>
      </c>
      <c r="AF15" s="85">
        <v>0</v>
      </c>
      <c r="AG15" s="86">
        <f t="shared" si="11"/>
        <v>4</v>
      </c>
      <c r="AH15" s="111" t="s">
        <v>99</v>
      </c>
      <c r="AI15" s="111">
        <v>4</v>
      </c>
      <c r="AJ15" s="111">
        <v>4</v>
      </c>
      <c r="AK15" s="111">
        <f t="shared" ref="AK15" si="14">(AI15*2)+AJ15</f>
        <v>12</v>
      </c>
      <c r="AL15" s="113" t="s">
        <v>101</v>
      </c>
      <c r="AM15" s="114">
        <v>2</v>
      </c>
      <c r="AN15" s="114">
        <v>1</v>
      </c>
      <c r="AO15" s="112">
        <f>(AM15*2)+AN15</f>
        <v>5</v>
      </c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4" t="s">
        <v>76</v>
      </c>
      <c r="W16" s="85">
        <v>1</v>
      </c>
      <c r="X16" s="85">
        <v>2</v>
      </c>
      <c r="Y16" s="86">
        <f>(W16*2)+X16</f>
        <v>4</v>
      </c>
      <c r="AD16" s="84" t="s">
        <v>84</v>
      </c>
      <c r="AE16" s="85">
        <v>0</v>
      </c>
      <c r="AF16" s="85">
        <v>6</v>
      </c>
      <c r="AG16" s="86">
        <v>2</v>
      </c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15</v>
      </c>
      <c r="D18" s="146">
        <f>SUM(D8:D17)</f>
        <v>15</v>
      </c>
      <c r="E18" s="147">
        <f>SUM(E8:E17)</f>
        <v>45</v>
      </c>
      <c r="F18" s="145">
        <v>5</v>
      </c>
      <c r="G18" s="146">
        <f>SUM(G8:G17)</f>
        <v>16</v>
      </c>
      <c r="H18" s="146">
        <f>SUM(H8:H17)</f>
        <v>13</v>
      </c>
      <c r="I18" s="147">
        <f>SUM(I8:I17)</f>
        <v>45</v>
      </c>
      <c r="J18" s="145">
        <v>6</v>
      </c>
      <c r="K18" s="146">
        <f>SUM(K8:K17)</f>
        <v>15</v>
      </c>
      <c r="L18" s="146">
        <f>SUM(L8:L17)</f>
        <v>14</v>
      </c>
      <c r="M18" s="147">
        <f>SUM(M8:M17)</f>
        <v>44</v>
      </c>
      <c r="N18" s="145">
        <v>7</v>
      </c>
      <c r="O18" s="146">
        <f>SUM(O8:O17)</f>
        <v>18</v>
      </c>
      <c r="P18" s="146">
        <f>SUM(P8:P17)</f>
        <v>11</v>
      </c>
      <c r="Q18" s="147">
        <f>SUM(Q8:Q17)</f>
        <v>47</v>
      </c>
      <c r="R18" s="145">
        <v>6</v>
      </c>
      <c r="S18" s="146">
        <f>SUM(S8:S17)</f>
        <v>19</v>
      </c>
      <c r="T18" s="146">
        <f>SUM(T8:T17)</f>
        <v>10</v>
      </c>
      <c r="U18" s="147">
        <f>SUM(U8:U17)</f>
        <v>44</v>
      </c>
      <c r="V18" s="145">
        <v>9</v>
      </c>
      <c r="W18" s="146">
        <f>SUM(W8:W17)</f>
        <v>15</v>
      </c>
      <c r="X18" s="146">
        <f>SUM(X8:X17)</f>
        <v>19</v>
      </c>
      <c r="Y18" s="146">
        <f>SUM(Y8:Y17)</f>
        <v>45</v>
      </c>
      <c r="Z18" s="145">
        <v>8</v>
      </c>
      <c r="AA18" s="146">
        <f>SUM(AA8:AA16)</f>
        <v>18</v>
      </c>
      <c r="AB18" s="146">
        <f>SUM(AB8:AB16)</f>
        <v>13</v>
      </c>
      <c r="AC18" s="147">
        <f>SUM(AC8:AC16)</f>
        <v>45</v>
      </c>
      <c r="AD18" s="145">
        <v>9</v>
      </c>
      <c r="AE18" s="146">
        <f>SUM(AE8:AE17)</f>
        <v>18</v>
      </c>
      <c r="AF18" s="146">
        <f>SUM(AF8:AF17)</f>
        <v>6</v>
      </c>
      <c r="AG18" s="147">
        <f>SUM(AG8:AG17)</f>
        <v>38</v>
      </c>
      <c r="AH18" s="145">
        <v>8</v>
      </c>
      <c r="AI18" s="146">
        <f>SUM(AI8:AI17)</f>
        <v>19</v>
      </c>
      <c r="AJ18" s="146">
        <f>SUM(AJ8:AJ17)</f>
        <v>12</v>
      </c>
      <c r="AK18" s="147">
        <f>SUM(AK8:AK17)</f>
        <v>46</v>
      </c>
      <c r="AL18" s="145">
        <v>8</v>
      </c>
      <c r="AM18" s="146">
        <f>SUM(AM8:AM17)</f>
        <v>19</v>
      </c>
      <c r="AN18" s="146">
        <f>SUM(AN8:AN17)</f>
        <v>7</v>
      </c>
      <c r="AO18" s="147">
        <f>SUM(AO8:AO17)</f>
        <v>41</v>
      </c>
      <c r="AP18" s="145">
        <v>1</v>
      </c>
      <c r="AQ18" s="146">
        <f>SUM(AQ8:AQ17)</f>
        <v>15</v>
      </c>
      <c r="AR18" s="146">
        <f>SUM(AR8:AR17)</f>
        <v>25</v>
      </c>
      <c r="AS18" s="147">
        <f>SUM(AS8:AS17)</f>
        <v>3</v>
      </c>
      <c r="AT18" s="145"/>
      <c r="AU18" s="146">
        <f>SUM(AU8:AU17)</f>
        <v>15</v>
      </c>
      <c r="AV18" s="146">
        <f>SUM(AV8:AV17)</f>
        <v>25</v>
      </c>
      <c r="AW18" s="147">
        <f>SUM(AW8:AW17)</f>
        <v>3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3</v>
      </c>
      <c r="BB18" s="145"/>
      <c r="BC18" s="146">
        <f>SUM(BC8:BC17)</f>
        <v>0</v>
      </c>
      <c r="BD18" s="146">
        <f>SUM(BD8:BD17)</f>
        <v>0</v>
      </c>
      <c r="BE18" s="147">
        <f>SUM(BE8:BE17)</f>
        <v>3</v>
      </c>
    </row>
    <row r="19" spans="1:57" s="134" customFormat="1" ht="30" customHeight="1" thickBot="1" x14ac:dyDescent="0.3">
      <c r="A19" s="134" t="s">
        <v>107</v>
      </c>
      <c r="C19" s="134">
        <f>C18*15</f>
        <v>225</v>
      </c>
      <c r="D19" s="134">
        <f>D18*15</f>
        <v>225</v>
      </c>
      <c r="G19" s="134">
        <f>G18*15</f>
        <v>240</v>
      </c>
      <c r="H19" s="134">
        <f>H18*15</f>
        <v>195</v>
      </c>
      <c r="K19" s="134">
        <f>K18*15</f>
        <v>225</v>
      </c>
      <c r="L19" s="134">
        <f>L18*15</f>
        <v>210</v>
      </c>
      <c r="O19" s="134">
        <f>O18*15</f>
        <v>270</v>
      </c>
      <c r="P19" s="134">
        <f>P18*15</f>
        <v>165</v>
      </c>
      <c r="S19" s="134">
        <f>S18*15</f>
        <v>285</v>
      </c>
      <c r="T19" s="134">
        <f>T18*15</f>
        <v>150</v>
      </c>
      <c r="W19" s="134">
        <f>W18*15</f>
        <v>225</v>
      </c>
      <c r="X19" s="134">
        <f>X18*15</f>
        <v>285</v>
      </c>
      <c r="AA19" s="134">
        <f>AA18*15</f>
        <v>270</v>
      </c>
      <c r="AB19" s="134">
        <f>AB18*15</f>
        <v>195</v>
      </c>
      <c r="AE19" s="134">
        <f>AE18*15</f>
        <v>270</v>
      </c>
      <c r="AF19" s="134">
        <f>AF18*15</f>
        <v>90</v>
      </c>
      <c r="AI19" s="134">
        <f>AI18*15</f>
        <v>285</v>
      </c>
      <c r="AJ19" s="134">
        <f>AJ18*15</f>
        <v>180</v>
      </c>
      <c r="AM19" s="134">
        <f>AM18*15</f>
        <v>285</v>
      </c>
      <c r="AN19" s="134">
        <f>AN18*15</f>
        <v>105</v>
      </c>
      <c r="AQ19" s="134">
        <f>AQ18*20</f>
        <v>300</v>
      </c>
      <c r="AR19" s="134">
        <f>AR18*20</f>
        <v>500</v>
      </c>
      <c r="AU19" s="134">
        <f>AU18*20</f>
        <v>300</v>
      </c>
      <c r="AV19" s="134">
        <f>AV18*20</f>
        <v>500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BB6:BE6"/>
    <mergeCell ref="AH6:AK6"/>
    <mergeCell ref="AL6:AO6"/>
    <mergeCell ref="AP6:AS6"/>
    <mergeCell ref="AT6:AW6"/>
    <mergeCell ref="Z6:AC6"/>
    <mergeCell ref="AD6:AG6"/>
    <mergeCell ref="V6:Y6"/>
    <mergeCell ref="C26:D26"/>
    <mergeCell ref="AX6:BA6"/>
    <mergeCell ref="B6:E6"/>
    <mergeCell ref="F6:I6"/>
    <mergeCell ref="J6:M6"/>
    <mergeCell ref="N6:Q6"/>
    <mergeCell ref="R6:U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opLeftCell="A13" zoomScale="75" zoomScaleNormal="75" workbookViewId="0">
      <selection activeCell="F25" sqref="F25"/>
    </sheetView>
  </sheetViews>
  <sheetFormatPr baseColWidth="10" defaultColWidth="11.42578125" defaultRowHeight="14.25" x14ac:dyDescent="0.2"/>
  <cols>
    <col min="1" max="1" width="11" style="150" customWidth="1"/>
    <col min="2" max="2" width="31.85546875" style="150" customWidth="1"/>
    <col min="3" max="5" width="7" style="150" customWidth="1"/>
    <col min="6" max="6" width="31.7109375" style="150" customWidth="1"/>
    <col min="7" max="9" width="7" style="150" customWidth="1"/>
    <col min="10" max="10" width="31.7109375" style="150" customWidth="1"/>
    <col min="11" max="13" width="7" style="150" customWidth="1"/>
    <col min="14" max="14" width="31.7109375" style="150" customWidth="1"/>
    <col min="15" max="17" width="7" style="150" customWidth="1"/>
    <col min="18" max="18" width="31.7109375" style="150" customWidth="1"/>
    <col min="19" max="21" width="7" style="150" customWidth="1"/>
    <col min="22" max="22" width="31.7109375" style="150" customWidth="1"/>
    <col min="23" max="25" width="7" style="150" customWidth="1"/>
    <col min="26" max="26" width="31.7109375" style="150" customWidth="1"/>
    <col min="27" max="29" width="7" style="150" customWidth="1"/>
    <col min="30" max="30" width="31.5703125" style="150" customWidth="1"/>
    <col min="31" max="31" width="10.28515625" style="150" customWidth="1"/>
    <col min="32" max="33" width="7" style="150" customWidth="1"/>
    <col min="34" max="34" width="31.85546875" style="150" customWidth="1"/>
    <col min="35" max="37" width="7" style="150" customWidth="1"/>
    <col min="38" max="38" width="31.85546875" style="150" customWidth="1"/>
    <col min="39" max="41" width="7" style="150" customWidth="1"/>
    <col min="42" max="42" width="31.85546875" style="150" customWidth="1"/>
    <col min="43" max="45" width="7" style="150" customWidth="1"/>
    <col min="46" max="46" width="31.85546875" style="150" customWidth="1"/>
    <col min="47" max="49" width="7" style="150" customWidth="1"/>
    <col min="50" max="50" width="32.140625" style="150" customWidth="1"/>
    <col min="51" max="53" width="7" style="150" customWidth="1"/>
    <col min="54" max="54" width="31.85546875" style="150" customWidth="1"/>
    <col min="55" max="57" width="7" style="150" customWidth="1"/>
    <col min="58" max="58" width="31.7109375" style="150" customWidth="1"/>
    <col min="59" max="61" width="7" style="150" customWidth="1"/>
    <col min="62" max="62" width="31.7109375" style="150" customWidth="1"/>
    <col min="63" max="63" width="8.85546875" style="150" customWidth="1"/>
    <col min="64" max="64" width="9.5703125" style="150" customWidth="1"/>
    <col min="65" max="65" width="7" style="150" customWidth="1"/>
    <col min="66" max="16384" width="11.42578125" style="150"/>
  </cols>
  <sheetData>
    <row r="1" spans="1:65" ht="26.25" x14ac:dyDescent="0.4">
      <c r="B1" s="9" t="s">
        <v>0</v>
      </c>
    </row>
    <row r="2" spans="1:65" ht="21" x14ac:dyDescent="0.35">
      <c r="B2" s="8" t="s">
        <v>1</v>
      </c>
    </row>
    <row r="3" spans="1:65" ht="21" x14ac:dyDescent="0.35">
      <c r="B3" s="7" t="s">
        <v>2</v>
      </c>
    </row>
    <row r="4" spans="1:65" ht="18.75" x14ac:dyDescent="0.3">
      <c r="B4" s="67" t="s">
        <v>123</v>
      </c>
    </row>
    <row r="5" spans="1:65" ht="15" thickBot="1" x14ac:dyDescent="0.25"/>
    <row r="6" spans="1:65" s="151" customFormat="1" ht="15.75" x14ac:dyDescent="0.25">
      <c r="B6" s="222" t="s">
        <v>3</v>
      </c>
      <c r="C6" s="223"/>
      <c r="D6" s="223"/>
      <c r="E6" s="224"/>
      <c r="F6" s="219" t="s">
        <v>4</v>
      </c>
      <c r="G6" s="220"/>
      <c r="H6" s="220"/>
      <c r="I6" s="221"/>
      <c r="J6" s="223" t="s">
        <v>5</v>
      </c>
      <c r="K6" s="223"/>
      <c r="L6" s="223"/>
      <c r="M6" s="224"/>
      <c r="N6" s="219" t="s">
        <v>6</v>
      </c>
      <c r="O6" s="220"/>
      <c r="P6" s="220"/>
      <c r="Q6" s="221"/>
      <c r="R6" s="222" t="s">
        <v>7</v>
      </c>
      <c r="S6" s="223"/>
      <c r="T6" s="223"/>
      <c r="U6" s="224"/>
      <c r="V6" s="219" t="s">
        <v>8</v>
      </c>
      <c r="W6" s="220"/>
      <c r="X6" s="220"/>
      <c r="Y6" s="221"/>
      <c r="Z6" s="222" t="s">
        <v>9</v>
      </c>
      <c r="AA6" s="223"/>
      <c r="AB6" s="223"/>
      <c r="AC6" s="224"/>
      <c r="AD6" s="219" t="s">
        <v>10</v>
      </c>
      <c r="AE6" s="220"/>
      <c r="AF6" s="220"/>
      <c r="AG6" s="221"/>
      <c r="AH6" s="222" t="s">
        <v>11</v>
      </c>
      <c r="AI6" s="223"/>
      <c r="AJ6" s="223"/>
      <c r="AK6" s="224"/>
      <c r="AL6" s="219" t="s">
        <v>114</v>
      </c>
      <c r="AM6" s="220"/>
      <c r="AN6" s="220"/>
      <c r="AO6" s="221"/>
      <c r="AP6" s="222" t="s">
        <v>115</v>
      </c>
      <c r="AQ6" s="223"/>
      <c r="AR6" s="223"/>
      <c r="AS6" s="224"/>
      <c r="AT6" s="219" t="s">
        <v>116</v>
      </c>
      <c r="AU6" s="220"/>
      <c r="AV6" s="220"/>
      <c r="AW6" s="221"/>
      <c r="AX6" s="222" t="s">
        <v>117</v>
      </c>
      <c r="AY6" s="223"/>
      <c r="AZ6" s="223"/>
      <c r="BA6" s="224"/>
      <c r="BB6" s="220" t="s">
        <v>118</v>
      </c>
      <c r="BC6" s="220"/>
      <c r="BD6" s="220"/>
      <c r="BE6" s="221"/>
      <c r="BF6" s="222" t="s">
        <v>119</v>
      </c>
      <c r="BG6" s="223"/>
      <c r="BH6" s="223"/>
      <c r="BI6" s="224"/>
      <c r="BJ6" s="219" t="s">
        <v>120</v>
      </c>
      <c r="BK6" s="220"/>
      <c r="BL6" s="220"/>
      <c r="BM6" s="221"/>
    </row>
    <row r="7" spans="1:65" s="152" customFormat="1" ht="13.5" thickBot="1" x14ac:dyDescent="0.25">
      <c r="B7" s="153" t="s">
        <v>15</v>
      </c>
      <c r="C7" s="154" t="s">
        <v>16</v>
      </c>
      <c r="D7" s="154" t="s">
        <v>17</v>
      </c>
      <c r="E7" s="155" t="s">
        <v>18</v>
      </c>
      <c r="F7" s="156" t="s">
        <v>15</v>
      </c>
      <c r="G7" s="157" t="s">
        <v>16</v>
      </c>
      <c r="H7" s="157" t="s">
        <v>17</v>
      </c>
      <c r="I7" s="158" t="s">
        <v>18</v>
      </c>
      <c r="J7" s="154" t="s">
        <v>15</v>
      </c>
      <c r="K7" s="154" t="s">
        <v>16</v>
      </c>
      <c r="L7" s="154" t="s">
        <v>17</v>
      </c>
      <c r="M7" s="155" t="s">
        <v>18</v>
      </c>
      <c r="N7" s="156" t="s">
        <v>15</v>
      </c>
      <c r="O7" s="157" t="s">
        <v>16</v>
      </c>
      <c r="P7" s="157" t="s">
        <v>17</v>
      </c>
      <c r="Q7" s="158" t="s">
        <v>18</v>
      </c>
      <c r="R7" s="153" t="s">
        <v>15</v>
      </c>
      <c r="S7" s="154" t="s">
        <v>16</v>
      </c>
      <c r="T7" s="154" t="s">
        <v>17</v>
      </c>
      <c r="U7" s="155" t="s">
        <v>18</v>
      </c>
      <c r="V7" s="156" t="s">
        <v>15</v>
      </c>
      <c r="W7" s="157" t="s">
        <v>16</v>
      </c>
      <c r="X7" s="157" t="s">
        <v>17</v>
      </c>
      <c r="Y7" s="158" t="s">
        <v>18</v>
      </c>
      <c r="Z7" s="153" t="s">
        <v>15</v>
      </c>
      <c r="AA7" s="154" t="s">
        <v>16</v>
      </c>
      <c r="AB7" s="154" t="s">
        <v>17</v>
      </c>
      <c r="AC7" s="155" t="s">
        <v>18</v>
      </c>
      <c r="AD7" s="156" t="s">
        <v>15</v>
      </c>
      <c r="AE7" s="157" t="s">
        <v>16</v>
      </c>
      <c r="AF7" s="157" t="s">
        <v>17</v>
      </c>
      <c r="AG7" s="158" t="s">
        <v>18</v>
      </c>
      <c r="AH7" s="156" t="s">
        <v>15</v>
      </c>
      <c r="AI7" s="157" t="s">
        <v>16</v>
      </c>
      <c r="AJ7" s="157" t="s">
        <v>17</v>
      </c>
      <c r="AK7" s="158" t="s">
        <v>18</v>
      </c>
      <c r="AL7" s="156" t="s">
        <v>15</v>
      </c>
      <c r="AM7" s="157" t="s">
        <v>16</v>
      </c>
      <c r="AN7" s="157" t="s">
        <v>17</v>
      </c>
      <c r="AO7" s="158" t="s">
        <v>18</v>
      </c>
      <c r="AP7" s="156" t="s">
        <v>15</v>
      </c>
      <c r="AQ7" s="157" t="s">
        <v>16</v>
      </c>
      <c r="AR7" s="157" t="s">
        <v>17</v>
      </c>
      <c r="AS7" s="158" t="s">
        <v>18</v>
      </c>
      <c r="AT7" s="156" t="s">
        <v>15</v>
      </c>
      <c r="AU7" s="157" t="s">
        <v>16</v>
      </c>
      <c r="AV7" s="157" t="s">
        <v>17</v>
      </c>
      <c r="AW7" s="158" t="s">
        <v>18</v>
      </c>
      <c r="AX7" s="156" t="s">
        <v>15</v>
      </c>
      <c r="AY7" s="157" t="s">
        <v>16</v>
      </c>
      <c r="AZ7" s="157" t="s">
        <v>17</v>
      </c>
      <c r="BA7" s="158" t="s">
        <v>18</v>
      </c>
      <c r="BB7" s="157" t="s">
        <v>15</v>
      </c>
      <c r="BC7" s="157" t="s">
        <v>16</v>
      </c>
      <c r="BD7" s="157" t="s">
        <v>17</v>
      </c>
      <c r="BE7" s="158" t="s">
        <v>18</v>
      </c>
      <c r="BF7" s="153" t="s">
        <v>15</v>
      </c>
      <c r="BG7" s="154" t="s">
        <v>16</v>
      </c>
      <c r="BH7" s="154" t="s">
        <v>17</v>
      </c>
      <c r="BI7" s="155" t="s">
        <v>18</v>
      </c>
      <c r="BJ7" s="156" t="s">
        <v>15</v>
      </c>
      <c r="BK7" s="157" t="s">
        <v>16</v>
      </c>
      <c r="BL7" s="157" t="s">
        <v>17</v>
      </c>
      <c r="BM7" s="158" t="s">
        <v>18</v>
      </c>
    </row>
    <row r="8" spans="1:65" s="161" customFormat="1" ht="36" customHeight="1" x14ac:dyDescent="0.25">
      <c r="B8" s="107" t="s">
        <v>94</v>
      </c>
      <c r="C8" s="162">
        <v>1</v>
      </c>
      <c r="D8" s="162">
        <v>2</v>
      </c>
      <c r="E8" s="188">
        <f>(C8*2)+(D8*1)</f>
        <v>4</v>
      </c>
      <c r="F8" s="163" t="s">
        <v>28</v>
      </c>
      <c r="G8" s="164">
        <v>4</v>
      </c>
      <c r="H8" s="164">
        <v>2</v>
      </c>
      <c r="I8" s="189">
        <v>10</v>
      </c>
      <c r="J8" s="164" t="s">
        <v>29</v>
      </c>
      <c r="K8" s="164">
        <v>4</v>
      </c>
      <c r="L8" s="164">
        <v>2</v>
      </c>
      <c r="M8" s="189">
        <f>(K8*2)+L8</f>
        <v>10</v>
      </c>
      <c r="N8" s="163" t="s">
        <v>31</v>
      </c>
      <c r="O8" s="164">
        <v>4</v>
      </c>
      <c r="P8" s="164">
        <v>2</v>
      </c>
      <c r="Q8" s="189">
        <f>(O8*2)+P8</f>
        <v>10</v>
      </c>
      <c r="R8" s="165" t="s">
        <v>44</v>
      </c>
      <c r="S8" s="166">
        <v>3</v>
      </c>
      <c r="T8" s="166">
        <v>2</v>
      </c>
      <c r="U8" s="190">
        <f>(S8*2)+T8</f>
        <v>8</v>
      </c>
      <c r="V8" s="167" t="s">
        <v>47</v>
      </c>
      <c r="W8" s="168">
        <v>2</v>
      </c>
      <c r="X8" s="168">
        <v>0</v>
      </c>
      <c r="Y8" s="191">
        <f>(W8*2)+X8</f>
        <v>4</v>
      </c>
      <c r="Z8" s="115" t="s">
        <v>34</v>
      </c>
      <c r="AA8" s="116">
        <v>4</v>
      </c>
      <c r="AB8" s="116">
        <v>2</v>
      </c>
      <c r="AC8" s="117">
        <f>(AA8*2)+AB8</f>
        <v>10</v>
      </c>
      <c r="AD8" s="169" t="s">
        <v>78</v>
      </c>
      <c r="AE8" s="170">
        <v>4</v>
      </c>
      <c r="AF8" s="170">
        <v>0</v>
      </c>
      <c r="AG8" s="192">
        <f t="shared" ref="AG8:AG15" si="0">(AE8*2)+AF8</f>
        <v>8</v>
      </c>
      <c r="AH8" s="115" t="s">
        <v>71</v>
      </c>
      <c r="AI8" s="116">
        <v>0</v>
      </c>
      <c r="AJ8" s="116">
        <v>6</v>
      </c>
      <c r="AK8" s="117">
        <v>2</v>
      </c>
      <c r="AL8" s="115" t="s">
        <v>75</v>
      </c>
      <c r="AM8" s="116">
        <v>0</v>
      </c>
      <c r="AN8" s="116">
        <v>6</v>
      </c>
      <c r="AO8" s="117">
        <v>2</v>
      </c>
      <c r="AP8" s="195" t="s">
        <v>81</v>
      </c>
      <c r="AQ8" s="196">
        <v>2</v>
      </c>
      <c r="AR8" s="196">
        <v>0</v>
      </c>
      <c r="AS8" s="197">
        <f>(AQ8*2)+AR8</f>
        <v>4</v>
      </c>
      <c r="AT8" s="113" t="s">
        <v>101</v>
      </c>
      <c r="AU8" s="114">
        <v>2</v>
      </c>
      <c r="AV8" s="114">
        <v>1</v>
      </c>
      <c r="AW8" s="112">
        <f>(AU8*2)+AV8</f>
        <v>5</v>
      </c>
      <c r="AX8" s="122" t="s">
        <v>25</v>
      </c>
      <c r="AY8" s="123">
        <v>15</v>
      </c>
      <c r="AZ8" s="123">
        <v>25</v>
      </c>
      <c r="BA8" s="124">
        <v>3</v>
      </c>
      <c r="BB8" s="123" t="s">
        <v>24</v>
      </c>
      <c r="BC8" s="123">
        <v>15</v>
      </c>
      <c r="BD8" s="123">
        <v>25</v>
      </c>
      <c r="BE8" s="124">
        <v>3</v>
      </c>
      <c r="BF8" s="125" t="s">
        <v>23</v>
      </c>
      <c r="BG8" s="126">
        <v>0</v>
      </c>
      <c r="BH8" s="126">
        <v>0</v>
      </c>
      <c r="BI8" s="127">
        <v>3</v>
      </c>
      <c r="BJ8" s="125" t="s">
        <v>23</v>
      </c>
      <c r="BK8" s="126">
        <v>0</v>
      </c>
      <c r="BL8" s="126">
        <v>0</v>
      </c>
      <c r="BM8" s="127">
        <v>3</v>
      </c>
    </row>
    <row r="9" spans="1:65" s="161" customFormat="1" ht="36" customHeight="1" x14ac:dyDescent="0.25">
      <c r="B9" s="100" t="s">
        <v>26</v>
      </c>
      <c r="C9" s="101">
        <v>4</v>
      </c>
      <c r="D9" s="101">
        <v>2</v>
      </c>
      <c r="E9" s="189">
        <f t="shared" ref="E9:E15" si="1">(C9*2)+(D9*1)</f>
        <v>10</v>
      </c>
      <c r="F9" s="167" t="s">
        <v>46</v>
      </c>
      <c r="G9" s="168">
        <v>2</v>
      </c>
      <c r="H9" s="168">
        <v>2</v>
      </c>
      <c r="I9" s="191">
        <v>10</v>
      </c>
      <c r="J9" s="168" t="s">
        <v>48</v>
      </c>
      <c r="K9" s="168">
        <v>2</v>
      </c>
      <c r="L9" s="168">
        <v>2</v>
      </c>
      <c r="M9" s="191">
        <f t="shared" ref="M9:M15" si="2">(K9*2)+L9</f>
        <v>6</v>
      </c>
      <c r="N9" s="167" t="s">
        <v>90</v>
      </c>
      <c r="O9" s="168">
        <v>0</v>
      </c>
      <c r="P9" s="168">
        <v>3</v>
      </c>
      <c r="Q9" s="191">
        <f t="shared" ref="Q9:Q15" si="3">(O9*2)+P9</f>
        <v>3</v>
      </c>
      <c r="R9" s="163" t="s">
        <v>32</v>
      </c>
      <c r="S9" s="164">
        <v>4</v>
      </c>
      <c r="T9" s="164">
        <v>2</v>
      </c>
      <c r="U9" s="189">
        <f t="shared" ref="U9:U15" si="4">(S9*2)+T9</f>
        <v>10</v>
      </c>
      <c r="V9" s="115" t="s">
        <v>60</v>
      </c>
      <c r="W9" s="116">
        <v>0</v>
      </c>
      <c r="X9" s="116">
        <v>6</v>
      </c>
      <c r="Y9" s="193">
        <v>2</v>
      </c>
      <c r="Z9" s="115" t="s">
        <v>63</v>
      </c>
      <c r="AA9" s="116">
        <v>0</v>
      </c>
      <c r="AB9" s="116">
        <v>6</v>
      </c>
      <c r="AC9" s="117">
        <v>2</v>
      </c>
      <c r="AD9" s="169" t="s">
        <v>79</v>
      </c>
      <c r="AE9" s="170">
        <v>4</v>
      </c>
      <c r="AF9" s="170">
        <v>0</v>
      </c>
      <c r="AG9" s="192">
        <f t="shared" si="0"/>
        <v>8</v>
      </c>
      <c r="AH9" s="173" t="s">
        <v>64</v>
      </c>
      <c r="AI9" s="174">
        <v>2</v>
      </c>
      <c r="AJ9" s="174">
        <v>0</v>
      </c>
      <c r="AK9" s="193">
        <f t="shared" ref="AK9:AK15" si="5">(AI9*2)+AJ9</f>
        <v>4</v>
      </c>
      <c r="AL9" s="173" t="s">
        <v>74</v>
      </c>
      <c r="AM9" s="174">
        <v>4</v>
      </c>
      <c r="AN9" s="174">
        <v>0</v>
      </c>
      <c r="AO9" s="193">
        <f t="shared" ref="AO9:AO15" si="6">(AM9*2)+AN9</f>
        <v>8</v>
      </c>
      <c r="AP9" s="169" t="s">
        <v>84</v>
      </c>
      <c r="AQ9" s="170">
        <v>0</v>
      </c>
      <c r="AR9" s="170">
        <v>6</v>
      </c>
      <c r="AS9" s="192">
        <f t="shared" ref="AS9:AS15" si="7">(AQ9*2)+AR9</f>
        <v>6</v>
      </c>
      <c r="AT9" s="115" t="s">
        <v>96</v>
      </c>
      <c r="AU9" s="116">
        <v>2</v>
      </c>
      <c r="AV9" s="116">
        <v>0</v>
      </c>
      <c r="AW9" s="199">
        <f t="shared" ref="AW9:AW15" si="8">(AU9*2)+AV9</f>
        <v>4</v>
      </c>
      <c r="AX9" s="171"/>
      <c r="AY9" s="172"/>
      <c r="AZ9" s="172"/>
      <c r="BA9" s="175"/>
      <c r="BF9" s="171"/>
      <c r="BG9" s="172"/>
      <c r="BH9" s="172"/>
      <c r="BI9" s="175"/>
      <c r="BJ9" s="171"/>
      <c r="BK9" s="172"/>
      <c r="BL9" s="172"/>
      <c r="BM9" s="175"/>
    </row>
    <row r="10" spans="1:65" s="161" customFormat="1" ht="36" customHeight="1" x14ac:dyDescent="0.25">
      <c r="B10" s="163" t="s">
        <v>27</v>
      </c>
      <c r="C10" s="164">
        <v>2</v>
      </c>
      <c r="D10" s="164">
        <v>2</v>
      </c>
      <c r="E10" s="189">
        <f t="shared" si="1"/>
        <v>6</v>
      </c>
      <c r="F10" s="165" t="s">
        <v>40</v>
      </c>
      <c r="G10" s="166">
        <v>6</v>
      </c>
      <c r="H10" s="166">
        <v>3</v>
      </c>
      <c r="I10" s="190">
        <v>10</v>
      </c>
      <c r="J10" s="166" t="s">
        <v>42</v>
      </c>
      <c r="K10" s="166">
        <v>5</v>
      </c>
      <c r="L10" s="166">
        <v>2</v>
      </c>
      <c r="M10" s="190">
        <f t="shared" si="2"/>
        <v>12</v>
      </c>
      <c r="N10" s="165" t="s">
        <v>43</v>
      </c>
      <c r="O10" s="166">
        <v>5</v>
      </c>
      <c r="P10" s="166">
        <v>2</v>
      </c>
      <c r="Q10" s="190">
        <f>(O10*2)+P10</f>
        <v>12</v>
      </c>
      <c r="R10" s="163" t="s">
        <v>33</v>
      </c>
      <c r="S10" s="164">
        <v>5</v>
      </c>
      <c r="T10" s="164">
        <v>0</v>
      </c>
      <c r="U10" s="189">
        <f t="shared" si="4"/>
        <v>10</v>
      </c>
      <c r="V10" s="113" t="s">
        <v>95</v>
      </c>
      <c r="W10" s="114">
        <v>1</v>
      </c>
      <c r="X10" s="114">
        <v>2</v>
      </c>
      <c r="Y10" s="194">
        <f t="shared" ref="Y10:Y15" si="9">(W10*2)+X10</f>
        <v>4</v>
      </c>
      <c r="Z10" s="111" t="s">
        <v>93</v>
      </c>
      <c r="AA10" s="111">
        <v>2</v>
      </c>
      <c r="AB10" s="111">
        <v>1</v>
      </c>
      <c r="AC10" s="112">
        <f t="shared" ref="AC10:AC15" si="10">(AA10*2)+AB10</f>
        <v>5</v>
      </c>
      <c r="AD10" s="84" t="s">
        <v>80</v>
      </c>
      <c r="AE10" s="170">
        <v>0</v>
      </c>
      <c r="AF10" s="170">
        <v>6</v>
      </c>
      <c r="AG10" s="192">
        <v>2</v>
      </c>
      <c r="AH10" s="173" t="s">
        <v>69</v>
      </c>
      <c r="AI10" s="174">
        <v>3</v>
      </c>
      <c r="AJ10" s="174">
        <v>0</v>
      </c>
      <c r="AK10" s="193">
        <f t="shared" si="5"/>
        <v>6</v>
      </c>
      <c r="AL10" s="173" t="s">
        <v>70</v>
      </c>
      <c r="AM10" s="174">
        <v>3</v>
      </c>
      <c r="AN10" s="174">
        <v>0</v>
      </c>
      <c r="AO10" s="193">
        <f t="shared" si="6"/>
        <v>6</v>
      </c>
      <c r="AP10" s="113" t="s">
        <v>99</v>
      </c>
      <c r="AQ10" s="114">
        <v>4</v>
      </c>
      <c r="AR10" s="114">
        <v>4</v>
      </c>
      <c r="AS10" s="194">
        <f t="shared" si="7"/>
        <v>12</v>
      </c>
      <c r="AT10" s="173" t="s">
        <v>68</v>
      </c>
      <c r="AU10" s="174">
        <v>2</v>
      </c>
      <c r="AV10" s="174">
        <v>0</v>
      </c>
      <c r="AW10" s="199">
        <f t="shared" si="8"/>
        <v>4</v>
      </c>
      <c r="AX10" s="171"/>
      <c r="AY10" s="172"/>
      <c r="AZ10" s="172"/>
      <c r="BA10" s="175"/>
      <c r="BF10" s="171"/>
      <c r="BG10" s="172"/>
      <c r="BH10" s="172"/>
      <c r="BI10" s="175"/>
      <c r="BJ10" s="171"/>
      <c r="BK10" s="172"/>
      <c r="BL10" s="172"/>
      <c r="BM10" s="175"/>
    </row>
    <row r="11" spans="1:65" s="161" customFormat="1" ht="36" customHeight="1" x14ac:dyDescent="0.25">
      <c r="B11" s="165" t="s">
        <v>38</v>
      </c>
      <c r="C11" s="166">
        <v>6</v>
      </c>
      <c r="D11" s="166">
        <v>3</v>
      </c>
      <c r="E11" s="190">
        <f t="shared" si="1"/>
        <v>15</v>
      </c>
      <c r="F11" s="165" t="s">
        <v>39</v>
      </c>
      <c r="G11" s="166">
        <v>4</v>
      </c>
      <c r="H11" s="166">
        <v>2</v>
      </c>
      <c r="I11" s="190">
        <v>10</v>
      </c>
      <c r="J11" s="176" t="s">
        <v>41</v>
      </c>
      <c r="K11" s="176">
        <v>4</v>
      </c>
      <c r="L11" s="176">
        <v>3</v>
      </c>
      <c r="M11" s="190">
        <f t="shared" si="2"/>
        <v>11</v>
      </c>
      <c r="N11" s="163" t="s">
        <v>30</v>
      </c>
      <c r="O11" s="164">
        <v>3</v>
      </c>
      <c r="P11" s="164">
        <v>0</v>
      </c>
      <c r="Q11" s="189">
        <f>(O11*2)+P11</f>
        <v>6</v>
      </c>
      <c r="R11" s="165" t="s">
        <v>45</v>
      </c>
      <c r="S11" s="166">
        <v>3</v>
      </c>
      <c r="T11" s="166">
        <v>2</v>
      </c>
      <c r="U11" s="190">
        <f t="shared" si="4"/>
        <v>8</v>
      </c>
      <c r="V11" s="169" t="s">
        <v>76</v>
      </c>
      <c r="W11" s="170">
        <v>1</v>
      </c>
      <c r="X11" s="170">
        <v>2</v>
      </c>
      <c r="Y11" s="192">
        <f t="shared" si="9"/>
        <v>4</v>
      </c>
      <c r="Z11" s="173" t="s">
        <v>61</v>
      </c>
      <c r="AA11" s="174">
        <v>3</v>
      </c>
      <c r="AB11" s="174">
        <v>0</v>
      </c>
      <c r="AC11" s="117">
        <f t="shared" si="10"/>
        <v>6</v>
      </c>
      <c r="AD11" s="76" t="s">
        <v>52</v>
      </c>
      <c r="AE11" s="168">
        <v>2</v>
      </c>
      <c r="AF11" s="168">
        <v>2</v>
      </c>
      <c r="AG11" s="191">
        <f t="shared" si="0"/>
        <v>6</v>
      </c>
      <c r="AH11" s="173" t="s">
        <v>72</v>
      </c>
      <c r="AI11" s="174">
        <v>4</v>
      </c>
      <c r="AJ11" s="174">
        <v>0</v>
      </c>
      <c r="AK11" s="193">
        <f t="shared" si="5"/>
        <v>8</v>
      </c>
      <c r="AL11" s="173" t="s">
        <v>66</v>
      </c>
      <c r="AM11" s="174">
        <v>2</v>
      </c>
      <c r="AN11" s="174">
        <v>0</v>
      </c>
      <c r="AO11" s="193">
        <f t="shared" si="6"/>
        <v>4</v>
      </c>
      <c r="AP11" s="169" t="s">
        <v>82</v>
      </c>
      <c r="AQ11" s="170">
        <v>2</v>
      </c>
      <c r="AR11" s="170">
        <v>0</v>
      </c>
      <c r="AS11" s="192">
        <f t="shared" si="7"/>
        <v>4</v>
      </c>
      <c r="AT11" s="177" t="s">
        <v>97</v>
      </c>
      <c r="AU11" s="174">
        <v>2</v>
      </c>
      <c r="AV11" s="174">
        <v>0</v>
      </c>
      <c r="AW11" s="199">
        <f t="shared" si="8"/>
        <v>4</v>
      </c>
      <c r="AX11" s="171"/>
      <c r="AY11" s="172"/>
      <c r="AZ11" s="172"/>
      <c r="BA11" s="175"/>
      <c r="BF11" s="171"/>
      <c r="BG11" s="172"/>
      <c r="BH11" s="172"/>
      <c r="BI11" s="175"/>
      <c r="BJ11" s="171"/>
      <c r="BK11" s="172"/>
      <c r="BL11" s="172"/>
      <c r="BM11" s="175"/>
    </row>
    <row r="12" spans="1:65" s="161" customFormat="1" ht="36" customHeight="1" x14ac:dyDescent="0.25">
      <c r="B12" s="178" t="s">
        <v>89</v>
      </c>
      <c r="C12" s="162">
        <v>0</v>
      </c>
      <c r="D12" s="162">
        <v>4</v>
      </c>
      <c r="E12" s="188">
        <f t="shared" si="1"/>
        <v>4</v>
      </c>
      <c r="F12" s="178" t="s">
        <v>91</v>
      </c>
      <c r="G12" s="162">
        <v>0</v>
      </c>
      <c r="H12" s="162">
        <v>4</v>
      </c>
      <c r="I12" s="188">
        <v>10</v>
      </c>
      <c r="J12" s="162" t="s">
        <v>88</v>
      </c>
      <c r="K12" s="162">
        <v>1</v>
      </c>
      <c r="L12" s="162">
        <v>2</v>
      </c>
      <c r="M12" s="188">
        <f t="shared" si="2"/>
        <v>4</v>
      </c>
      <c r="N12" s="178" t="s">
        <v>92</v>
      </c>
      <c r="O12" s="162">
        <v>0</v>
      </c>
      <c r="P12" s="162">
        <v>4</v>
      </c>
      <c r="Q12" s="188">
        <f>(O12*2)+P12</f>
        <v>4</v>
      </c>
      <c r="U12" s="175">
        <f t="shared" si="4"/>
        <v>0</v>
      </c>
      <c r="V12" s="173" t="s">
        <v>59</v>
      </c>
      <c r="W12" s="174">
        <v>4</v>
      </c>
      <c r="X12" s="174">
        <v>0</v>
      </c>
      <c r="Y12" s="193">
        <f t="shared" si="9"/>
        <v>8</v>
      </c>
      <c r="Z12" s="169" t="s">
        <v>77</v>
      </c>
      <c r="AA12" s="170">
        <v>2</v>
      </c>
      <c r="AB12" s="170">
        <v>0</v>
      </c>
      <c r="AC12" s="86">
        <f t="shared" si="10"/>
        <v>4</v>
      </c>
      <c r="AD12" s="115" t="s">
        <v>57</v>
      </c>
      <c r="AE12" s="174">
        <v>3</v>
      </c>
      <c r="AF12" s="174">
        <v>0</v>
      </c>
      <c r="AG12" s="193">
        <f t="shared" si="0"/>
        <v>6</v>
      </c>
      <c r="AH12" s="76" t="s">
        <v>55</v>
      </c>
      <c r="AI12" s="168">
        <v>0</v>
      </c>
      <c r="AJ12" s="168">
        <v>4</v>
      </c>
      <c r="AK12" s="191">
        <f t="shared" si="5"/>
        <v>4</v>
      </c>
      <c r="AL12" s="173" t="s">
        <v>67</v>
      </c>
      <c r="AM12" s="174">
        <v>2</v>
      </c>
      <c r="AN12" s="174">
        <v>0</v>
      </c>
      <c r="AO12" s="193">
        <f t="shared" si="6"/>
        <v>4</v>
      </c>
      <c r="AP12" s="169" t="s">
        <v>83</v>
      </c>
      <c r="AQ12" s="170">
        <v>2</v>
      </c>
      <c r="AR12" s="170">
        <v>0</v>
      </c>
      <c r="AS12" s="192">
        <f t="shared" si="7"/>
        <v>4</v>
      </c>
      <c r="AT12" s="169" t="s">
        <v>85</v>
      </c>
      <c r="AU12" s="170">
        <v>3</v>
      </c>
      <c r="AV12" s="170">
        <v>0</v>
      </c>
      <c r="AW12" s="198">
        <f t="shared" si="8"/>
        <v>6</v>
      </c>
      <c r="AX12" s="171"/>
      <c r="AY12" s="172"/>
      <c r="AZ12" s="172"/>
      <c r="BA12" s="175"/>
      <c r="BB12" s="172"/>
      <c r="BC12" s="172"/>
      <c r="BD12" s="172"/>
      <c r="BE12" s="175">
        <f t="shared" ref="BE12:BE15" si="11">(BC12*2)+BD12</f>
        <v>0</v>
      </c>
      <c r="BF12" s="171"/>
      <c r="BG12" s="172"/>
      <c r="BH12" s="172"/>
      <c r="BI12" s="175"/>
      <c r="BJ12" s="171"/>
      <c r="BK12" s="172"/>
      <c r="BL12" s="172"/>
      <c r="BM12" s="175"/>
    </row>
    <row r="13" spans="1:65" s="161" customFormat="1" ht="36" customHeight="1" x14ac:dyDescent="0.25">
      <c r="B13" s="171"/>
      <c r="C13" s="172"/>
      <c r="D13" s="172"/>
      <c r="E13" s="175">
        <f t="shared" si="1"/>
        <v>0</v>
      </c>
      <c r="F13" s="171"/>
      <c r="G13" s="172"/>
      <c r="H13" s="172"/>
      <c r="I13" s="175">
        <v>10</v>
      </c>
      <c r="M13" s="175">
        <f t="shared" si="2"/>
        <v>0</v>
      </c>
      <c r="Q13" s="175">
        <f>(O13*2)+P13</f>
        <v>0</v>
      </c>
      <c r="R13" s="171"/>
      <c r="S13" s="172"/>
      <c r="T13" s="172"/>
      <c r="U13" s="175">
        <f t="shared" si="4"/>
        <v>0</v>
      </c>
      <c r="V13" s="76" t="s">
        <v>49</v>
      </c>
      <c r="W13" s="168">
        <v>2</v>
      </c>
      <c r="X13" s="168">
        <v>2</v>
      </c>
      <c r="Y13" s="191">
        <f t="shared" si="9"/>
        <v>6</v>
      </c>
      <c r="Z13" s="113" t="s">
        <v>100</v>
      </c>
      <c r="AA13" s="114">
        <v>1</v>
      </c>
      <c r="AB13" s="114">
        <v>2</v>
      </c>
      <c r="AC13" s="112">
        <f t="shared" si="10"/>
        <v>4</v>
      </c>
      <c r="AD13" s="173" t="s">
        <v>56</v>
      </c>
      <c r="AE13" s="174">
        <v>1</v>
      </c>
      <c r="AF13" s="174">
        <v>2</v>
      </c>
      <c r="AG13" s="193">
        <f t="shared" si="0"/>
        <v>4</v>
      </c>
      <c r="AH13" s="184" t="s">
        <v>53</v>
      </c>
      <c r="AI13" s="168">
        <v>0</v>
      </c>
      <c r="AJ13" s="168">
        <v>3</v>
      </c>
      <c r="AK13" s="191">
        <f t="shared" si="5"/>
        <v>3</v>
      </c>
      <c r="AL13" s="173" t="s">
        <v>62</v>
      </c>
      <c r="AM13" s="174">
        <v>3</v>
      </c>
      <c r="AN13" s="174">
        <v>0</v>
      </c>
      <c r="AO13" s="193">
        <f t="shared" si="6"/>
        <v>6</v>
      </c>
      <c r="AP13" s="113" t="s">
        <v>121</v>
      </c>
      <c r="AQ13" s="114">
        <v>2</v>
      </c>
      <c r="AR13" s="114">
        <v>1</v>
      </c>
      <c r="AS13" s="194">
        <f t="shared" si="7"/>
        <v>5</v>
      </c>
      <c r="AT13" s="80" t="s">
        <v>54</v>
      </c>
      <c r="AU13" s="168">
        <v>3</v>
      </c>
      <c r="AV13" s="168">
        <v>0</v>
      </c>
      <c r="AW13" s="200">
        <f t="shared" si="8"/>
        <v>6</v>
      </c>
      <c r="AX13" s="171"/>
      <c r="AY13" s="172"/>
      <c r="AZ13" s="172"/>
      <c r="BA13" s="175"/>
      <c r="BB13" s="172"/>
      <c r="BC13" s="172"/>
      <c r="BD13" s="172"/>
      <c r="BE13" s="175">
        <f t="shared" si="11"/>
        <v>0</v>
      </c>
      <c r="BF13" s="171"/>
      <c r="BG13" s="172"/>
      <c r="BH13" s="172"/>
      <c r="BI13" s="175"/>
      <c r="BJ13" s="171"/>
      <c r="BK13" s="172"/>
      <c r="BL13" s="172"/>
      <c r="BM13" s="175"/>
    </row>
    <row r="14" spans="1:65" s="161" customFormat="1" ht="36" customHeight="1" x14ac:dyDescent="0.25">
      <c r="B14" s="171"/>
      <c r="C14" s="172"/>
      <c r="D14" s="172"/>
      <c r="E14" s="175">
        <f t="shared" si="1"/>
        <v>0</v>
      </c>
      <c r="F14" s="171"/>
      <c r="G14" s="172"/>
      <c r="H14" s="172"/>
      <c r="I14" s="175">
        <v>10</v>
      </c>
      <c r="J14" s="88"/>
      <c r="K14" s="172"/>
      <c r="L14" s="172"/>
      <c r="M14" s="175">
        <f t="shared" si="2"/>
        <v>0</v>
      </c>
      <c r="N14" s="171"/>
      <c r="O14" s="172"/>
      <c r="P14" s="172"/>
      <c r="Q14" s="175">
        <f t="shared" si="3"/>
        <v>0</v>
      </c>
      <c r="R14" s="171"/>
      <c r="S14" s="172"/>
      <c r="T14" s="172"/>
      <c r="U14" s="175">
        <f t="shared" si="4"/>
        <v>0</v>
      </c>
      <c r="V14" s="173" t="s">
        <v>58</v>
      </c>
      <c r="W14" s="174">
        <v>3</v>
      </c>
      <c r="X14" s="174">
        <v>0</v>
      </c>
      <c r="Y14" s="193">
        <f t="shared" si="9"/>
        <v>6</v>
      </c>
      <c r="Z14" s="167" t="s">
        <v>50</v>
      </c>
      <c r="AA14" s="168">
        <v>3</v>
      </c>
      <c r="AB14" s="168">
        <v>0</v>
      </c>
      <c r="AC14" s="78">
        <f t="shared" si="10"/>
        <v>6</v>
      </c>
      <c r="AG14" s="175">
        <f t="shared" si="0"/>
        <v>0</v>
      </c>
      <c r="AH14" s="177" t="s">
        <v>65</v>
      </c>
      <c r="AI14" s="174">
        <v>3</v>
      </c>
      <c r="AJ14" s="174">
        <v>0</v>
      </c>
      <c r="AK14" s="193">
        <f t="shared" si="5"/>
        <v>6</v>
      </c>
      <c r="AL14" s="173" t="s">
        <v>73</v>
      </c>
      <c r="AM14" s="174">
        <v>3</v>
      </c>
      <c r="AN14" s="174">
        <v>0</v>
      </c>
      <c r="AO14" s="193">
        <f t="shared" si="6"/>
        <v>6</v>
      </c>
      <c r="AP14" s="171"/>
      <c r="AQ14" s="172"/>
      <c r="AR14" s="172"/>
      <c r="AS14" s="175">
        <f t="shared" si="7"/>
        <v>0</v>
      </c>
      <c r="AT14" s="167" t="s">
        <v>51</v>
      </c>
      <c r="AU14" s="168">
        <v>2</v>
      </c>
      <c r="AV14" s="168">
        <v>0</v>
      </c>
      <c r="AW14" s="200">
        <f t="shared" si="8"/>
        <v>4</v>
      </c>
      <c r="AX14" s="171"/>
      <c r="AY14" s="172"/>
      <c r="AZ14" s="172"/>
      <c r="BA14" s="175">
        <f t="shared" ref="BA14:BA15" si="12">(AY14*2)+AZ14</f>
        <v>0</v>
      </c>
      <c r="BB14" s="172"/>
      <c r="BC14" s="172"/>
      <c r="BD14" s="172"/>
      <c r="BE14" s="175">
        <f t="shared" si="11"/>
        <v>0</v>
      </c>
      <c r="BF14" s="171"/>
      <c r="BG14" s="172"/>
      <c r="BH14" s="172"/>
      <c r="BI14" s="175"/>
      <c r="BJ14" s="171"/>
      <c r="BK14" s="172"/>
      <c r="BL14" s="172"/>
      <c r="BM14" s="175"/>
    </row>
    <row r="15" spans="1:65" s="161" customFormat="1" ht="36" customHeight="1" thickBot="1" x14ac:dyDescent="0.3">
      <c r="B15" s="171"/>
      <c r="C15" s="172"/>
      <c r="D15" s="172"/>
      <c r="E15" s="175">
        <f t="shared" si="1"/>
        <v>0</v>
      </c>
      <c r="F15" s="185"/>
      <c r="G15" s="186"/>
      <c r="H15" s="186"/>
      <c r="I15" s="175">
        <v>10</v>
      </c>
      <c r="J15" s="186"/>
      <c r="K15" s="186"/>
      <c r="L15" s="186"/>
      <c r="M15" s="175">
        <f t="shared" si="2"/>
        <v>0</v>
      </c>
      <c r="N15" s="185"/>
      <c r="O15" s="186"/>
      <c r="P15" s="186"/>
      <c r="Q15" s="175">
        <f t="shared" si="3"/>
        <v>0</v>
      </c>
      <c r="R15" s="185"/>
      <c r="S15" s="186"/>
      <c r="T15" s="186"/>
      <c r="U15" s="175">
        <f t="shared" si="4"/>
        <v>0</v>
      </c>
      <c r="V15" s="185"/>
      <c r="W15" s="186"/>
      <c r="X15" s="186"/>
      <c r="Y15" s="175">
        <f t="shared" si="9"/>
        <v>0</v>
      </c>
      <c r="AC15" s="89">
        <f t="shared" si="10"/>
        <v>0</v>
      </c>
      <c r="AD15" s="185"/>
      <c r="AE15" s="186"/>
      <c r="AF15" s="186"/>
      <c r="AG15" s="175">
        <f t="shared" si="0"/>
        <v>0</v>
      </c>
      <c r="AH15" s="171"/>
      <c r="AI15" s="172"/>
      <c r="AJ15" s="172"/>
      <c r="AK15" s="175">
        <f t="shared" si="5"/>
        <v>0</v>
      </c>
      <c r="AL15" s="171"/>
      <c r="AM15" s="172"/>
      <c r="AN15" s="172"/>
      <c r="AO15" s="175">
        <f t="shared" si="6"/>
        <v>0</v>
      </c>
      <c r="AP15" s="185"/>
      <c r="AQ15" s="186"/>
      <c r="AR15" s="186"/>
      <c r="AS15" s="187">
        <f t="shared" si="7"/>
        <v>0</v>
      </c>
      <c r="AW15" s="179">
        <f t="shared" si="8"/>
        <v>0</v>
      </c>
      <c r="AX15" s="171"/>
      <c r="AY15" s="172"/>
      <c r="AZ15" s="172"/>
      <c r="BA15" s="175">
        <f t="shared" si="12"/>
        <v>0</v>
      </c>
      <c r="BB15" s="172"/>
      <c r="BC15" s="172"/>
      <c r="BD15" s="172"/>
      <c r="BE15" s="175">
        <f t="shared" si="11"/>
        <v>0</v>
      </c>
      <c r="BF15" s="185"/>
      <c r="BG15" s="186"/>
      <c r="BH15" s="186"/>
      <c r="BI15" s="187"/>
      <c r="BJ15" s="185"/>
      <c r="BK15" s="186"/>
      <c r="BL15" s="186"/>
      <c r="BM15" s="187"/>
    </row>
    <row r="16" spans="1:65" s="133" customFormat="1" ht="22.5" customHeight="1" thickBot="1" x14ac:dyDescent="0.3">
      <c r="A16" s="180" t="s">
        <v>19</v>
      </c>
      <c r="B16" s="129">
        <v>5</v>
      </c>
      <c r="C16" s="131">
        <f>SUM(C8:C15)</f>
        <v>13</v>
      </c>
      <c r="D16" s="131">
        <f>SUM(D8:D15)</f>
        <v>13</v>
      </c>
      <c r="E16" s="132">
        <f>SUM(E8:E15)</f>
        <v>39</v>
      </c>
      <c r="F16" s="181">
        <v>5</v>
      </c>
      <c r="G16" s="131">
        <f>SUM(G8:G15)</f>
        <v>16</v>
      </c>
      <c r="H16" s="131">
        <f>SUM(H8:H15)</f>
        <v>13</v>
      </c>
      <c r="I16" s="132">
        <f>SUM(I8:I15)</f>
        <v>80</v>
      </c>
      <c r="J16" s="129">
        <v>5</v>
      </c>
      <c r="K16" s="131">
        <f>SUM(K8:K15)</f>
        <v>16</v>
      </c>
      <c r="L16" s="131">
        <f>SUM(L8:L15)</f>
        <v>11</v>
      </c>
      <c r="M16" s="132">
        <f>SUM(M8:M15)</f>
        <v>43</v>
      </c>
      <c r="N16" s="129">
        <v>5</v>
      </c>
      <c r="O16" s="131">
        <f>SUM(O8:O15)</f>
        <v>12</v>
      </c>
      <c r="P16" s="131">
        <f>SUM(P8:P15)</f>
        <v>11</v>
      </c>
      <c r="Q16" s="132">
        <f>SUM(Q8:Q15)</f>
        <v>35</v>
      </c>
      <c r="R16" s="129">
        <v>4</v>
      </c>
      <c r="S16" s="131">
        <f>SUM(S8:S15)</f>
        <v>15</v>
      </c>
      <c r="T16" s="131">
        <f>SUM(T8:T15)</f>
        <v>6</v>
      </c>
      <c r="U16" s="132">
        <f>SUM(U8:U15)</f>
        <v>36</v>
      </c>
      <c r="V16" s="129">
        <v>7</v>
      </c>
      <c r="W16" s="131">
        <f>SUM(W8:W15)</f>
        <v>13</v>
      </c>
      <c r="X16" s="131">
        <f>SUM(X8:X15)</f>
        <v>12</v>
      </c>
      <c r="Y16" s="131">
        <f>SUM(Y8:Y15)</f>
        <v>34</v>
      </c>
      <c r="Z16" s="129">
        <v>7</v>
      </c>
      <c r="AA16" s="131">
        <f>SUM(AA8:AA14)</f>
        <v>15</v>
      </c>
      <c r="AB16" s="131">
        <f>SUM(AB8:AB14)</f>
        <v>11</v>
      </c>
      <c r="AC16" s="132">
        <f>SUM(AC8:AC14)</f>
        <v>37</v>
      </c>
      <c r="AD16" s="129">
        <v>6</v>
      </c>
      <c r="AE16" s="131">
        <f>SUM(AE8:AE15)</f>
        <v>14</v>
      </c>
      <c r="AF16" s="131">
        <f>SUM(AF8:AF15)</f>
        <v>10</v>
      </c>
      <c r="AG16" s="132">
        <f>SUM(AG8:AG15)</f>
        <v>34</v>
      </c>
      <c r="AH16" s="182">
        <v>7</v>
      </c>
      <c r="AI16" s="131">
        <f>SUM(AI8:AI15)</f>
        <v>12</v>
      </c>
      <c r="AJ16" s="131">
        <f>SUM(AJ8:AJ15)</f>
        <v>13</v>
      </c>
      <c r="AK16" s="132">
        <f>SUM(AK8:AK15)</f>
        <v>33</v>
      </c>
      <c r="AL16" s="182">
        <v>7</v>
      </c>
      <c r="AM16" s="131">
        <f>SUM(AM8:AM15)</f>
        <v>17</v>
      </c>
      <c r="AN16" s="131">
        <f>SUM(AN8:AN15)</f>
        <v>6</v>
      </c>
      <c r="AO16" s="132">
        <f>SUM(AO8:AO15)</f>
        <v>36</v>
      </c>
      <c r="AP16" s="182">
        <v>6</v>
      </c>
      <c r="AQ16" s="131">
        <f>SUM(AQ8:AQ15)</f>
        <v>12</v>
      </c>
      <c r="AR16" s="131">
        <f>SUM(AR8:AR15)</f>
        <v>11</v>
      </c>
      <c r="AS16" s="132">
        <f>SUM(AS8:AS15)</f>
        <v>35</v>
      </c>
      <c r="AT16" s="183">
        <v>7</v>
      </c>
      <c r="AU16" s="131">
        <f>SUM(AU8:AU15)</f>
        <v>16</v>
      </c>
      <c r="AV16" s="131">
        <f>SUM(AV8:AV15)</f>
        <v>1</v>
      </c>
      <c r="AW16" s="132">
        <f>SUM(AW8:AW15)</f>
        <v>33</v>
      </c>
      <c r="AX16" s="182">
        <v>1</v>
      </c>
      <c r="AY16" s="131">
        <f>SUM(AY8:AY15)</f>
        <v>15</v>
      </c>
      <c r="AZ16" s="131">
        <f>SUM(AZ8:AZ15)</f>
        <v>25</v>
      </c>
      <c r="BA16" s="132">
        <f>SUM(BA8:BA15)</f>
        <v>3</v>
      </c>
      <c r="BB16" s="183"/>
      <c r="BC16" s="131">
        <f>SUM(BC8:BC15)</f>
        <v>15</v>
      </c>
      <c r="BD16" s="131">
        <f>SUM(BD8:BD15)</f>
        <v>25</v>
      </c>
      <c r="BE16" s="132">
        <f>SUM(BE8:BE15)</f>
        <v>3</v>
      </c>
      <c r="BF16" s="129">
        <v>1</v>
      </c>
      <c r="BG16" s="131">
        <f>SUM(BG8:BG15)</f>
        <v>0</v>
      </c>
      <c r="BH16" s="131">
        <f>SUM(BH8:BH15)</f>
        <v>0</v>
      </c>
      <c r="BI16" s="132">
        <f>SUM(BI8:BI15)</f>
        <v>3</v>
      </c>
      <c r="BJ16" s="129"/>
      <c r="BK16" s="131">
        <f>SUM(BK8:BK15)</f>
        <v>0</v>
      </c>
      <c r="BL16" s="131">
        <f>SUM(BL8:BL15)</f>
        <v>0</v>
      </c>
      <c r="BM16" s="132">
        <f>SUM(BM8:BM15)</f>
        <v>3</v>
      </c>
    </row>
    <row r="17" spans="1:64" ht="35.25" customHeight="1" thickBot="1" x14ac:dyDescent="0.25">
      <c r="A17" s="134" t="s">
        <v>107</v>
      </c>
      <c r="B17" s="134"/>
      <c r="C17" s="134">
        <f>C16*15</f>
        <v>195</v>
      </c>
      <c r="D17" s="134">
        <f>D16*15</f>
        <v>195</v>
      </c>
      <c r="E17" s="134"/>
      <c r="F17" s="134"/>
      <c r="G17" s="134">
        <f>G16*15</f>
        <v>240</v>
      </c>
      <c r="H17" s="134">
        <f>H16*15</f>
        <v>195</v>
      </c>
      <c r="I17" s="134"/>
      <c r="J17" s="134"/>
      <c r="K17" s="134">
        <f>K16*15</f>
        <v>240</v>
      </c>
      <c r="L17" s="134">
        <f>L16*15</f>
        <v>165</v>
      </c>
      <c r="M17" s="134"/>
      <c r="N17" s="134"/>
    </row>
    <row r="18" spans="1:64" ht="30" customHeight="1" thickTop="1" thickBot="1" x14ac:dyDescent="0.3">
      <c r="A18" s="134" t="s">
        <v>109</v>
      </c>
      <c r="B18" s="149">
        <f>B16+F16+J16+N16+R16+V16+Z16+AD16+AH16+AL16+AP16+AT16+AX16+BF16</f>
        <v>73</v>
      </c>
      <c r="C18"/>
      <c r="D18"/>
      <c r="E18"/>
      <c r="F18"/>
      <c r="G18"/>
      <c r="H18"/>
      <c r="I18"/>
      <c r="J18"/>
      <c r="K18"/>
      <c r="L18"/>
      <c r="M18"/>
      <c r="N18"/>
    </row>
    <row r="19" spans="1:64" ht="30" customHeight="1" thickTop="1" x14ac:dyDescent="0.25">
      <c r="A19"/>
      <c r="B19"/>
      <c r="C19"/>
      <c r="D19"/>
      <c r="E19"/>
      <c r="F19"/>
      <c r="G19" s="55"/>
      <c r="H19" s="201" t="s">
        <v>102</v>
      </c>
      <c r="I19" s="10"/>
      <c r="J19" s="10"/>
      <c r="K19" s="10"/>
      <c r="L19" s="202"/>
      <c r="M19" s="10" t="s">
        <v>124</v>
      </c>
      <c r="N19" s="10"/>
    </row>
    <row r="20" spans="1:64" s="159" customFormat="1" ht="29.25" customHeight="1" thickBot="1" x14ac:dyDescent="0.3">
      <c r="A20"/>
      <c r="B20"/>
      <c r="C20" s="15" t="s">
        <v>35</v>
      </c>
      <c r="D20" s="15" t="s">
        <v>36</v>
      </c>
      <c r="E20" s="15" t="s">
        <v>37</v>
      </c>
      <c r="F20"/>
      <c r="G20"/>
      <c r="H20" s="10"/>
      <c r="I20" s="10"/>
      <c r="J20" s="10"/>
      <c r="K20" s="10"/>
      <c r="L20" s="10"/>
      <c r="M20" s="10"/>
      <c r="N20" s="10"/>
    </row>
    <row r="21" spans="1:64" s="159" customFormat="1" ht="30" customHeight="1" x14ac:dyDescent="0.25">
      <c r="A21"/>
      <c r="B21" s="128" t="s">
        <v>20</v>
      </c>
      <c r="C21" s="138">
        <v>201</v>
      </c>
      <c r="D21" s="138">
        <v>168</v>
      </c>
      <c r="E21" s="139">
        <v>452</v>
      </c>
      <c r="F21"/>
      <c r="G21" s="65"/>
      <c r="H21" s="10" t="s">
        <v>103</v>
      </c>
      <c r="I21" s="10"/>
      <c r="J21" s="10"/>
      <c r="K21" s="10"/>
      <c r="L21" s="203"/>
      <c r="M21" s="10" t="s">
        <v>125</v>
      </c>
      <c r="N21" s="10"/>
    </row>
    <row r="22" spans="1:64" s="159" customFormat="1" ht="30" customHeight="1" x14ac:dyDescent="0.25">
      <c r="A22" s="3"/>
      <c r="B22" s="136" t="s">
        <v>108</v>
      </c>
      <c r="C22" s="140">
        <v>3165</v>
      </c>
      <c r="D22" s="140">
        <v>2770</v>
      </c>
      <c r="E22" s="141"/>
      <c r="F22"/>
      <c r="G22"/>
      <c r="H22" s="10"/>
      <c r="I22" s="10"/>
      <c r="J22" s="10"/>
      <c r="K22" s="10"/>
      <c r="L22" s="10"/>
      <c r="M22" s="10"/>
      <c r="N22" s="10"/>
    </row>
    <row r="23" spans="1:64" s="159" customFormat="1" ht="30" customHeight="1" x14ac:dyDescent="0.25">
      <c r="A23" s="3"/>
      <c r="B23" s="136" t="s">
        <v>21</v>
      </c>
      <c r="C23" s="143">
        <f>(C22*100)/C24</f>
        <v>53.327716933445664</v>
      </c>
      <c r="D23" s="143">
        <f>(D22*100)/C24</f>
        <v>46.672283066554336</v>
      </c>
      <c r="E23" s="141"/>
      <c r="F23" s="10"/>
      <c r="G23" s="14"/>
      <c r="H23" s="10" t="s">
        <v>110</v>
      </c>
      <c r="I23" s="10"/>
      <c r="J23" s="10"/>
      <c r="K23" s="10"/>
      <c r="L23" s="204"/>
      <c r="M23" s="10" t="s">
        <v>24</v>
      </c>
      <c r="N23" s="10"/>
    </row>
    <row r="24" spans="1:64" ht="30" customHeight="1" thickBot="1" x14ac:dyDescent="0.3">
      <c r="A24" s="3"/>
      <c r="B24" s="137" t="s">
        <v>22</v>
      </c>
      <c r="C24" s="206">
        <f>C22+D22</f>
        <v>5935</v>
      </c>
      <c r="D24" s="206"/>
      <c r="E24" s="142"/>
      <c r="F24" s="10"/>
      <c r="G24"/>
      <c r="H24" s="10"/>
      <c r="I24" s="10"/>
      <c r="J24" s="10"/>
      <c r="K24" s="10"/>
      <c r="L24" s="10"/>
      <c r="M24" s="10"/>
      <c r="N24" s="10"/>
    </row>
    <row r="25" spans="1:64" ht="30" customHeight="1" x14ac:dyDescent="0.25">
      <c r="A25" s="10"/>
      <c r="B25" s="10"/>
      <c r="C25" s="10"/>
      <c r="D25" s="10"/>
      <c r="E25" s="10"/>
      <c r="F25" s="10"/>
      <c r="G25" s="16"/>
      <c r="H25" s="10" t="s">
        <v>111</v>
      </c>
      <c r="I25" s="10"/>
      <c r="J25" s="10"/>
      <c r="K25" s="10"/>
      <c r="L25" s="205"/>
      <c r="M25" s="10" t="s">
        <v>23</v>
      </c>
      <c r="N25" s="10"/>
    </row>
    <row r="26" spans="1:64" ht="30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</row>
    <row r="27" spans="1:64" ht="30" customHeight="1" x14ac:dyDescent="0.25">
      <c r="A27"/>
      <c r="B27"/>
      <c r="C27"/>
      <c r="D27"/>
      <c r="E27"/>
      <c r="F27"/>
      <c r="G27" s="17"/>
      <c r="H27" s="10" t="s">
        <v>112</v>
      </c>
      <c r="I27" s="10"/>
      <c r="J27" s="10"/>
      <c r="K27" s="10"/>
      <c r="L27" s="10"/>
      <c r="M27" s="10"/>
      <c r="N27" s="1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</sheetData>
  <mergeCells count="17">
    <mergeCell ref="V6:Y6"/>
    <mergeCell ref="C24:D24"/>
    <mergeCell ref="AX6:BA6"/>
    <mergeCell ref="BB6:BE6"/>
    <mergeCell ref="BF6:BI6"/>
    <mergeCell ref="B6:E6"/>
    <mergeCell ref="F6:I6"/>
    <mergeCell ref="J6:M6"/>
    <mergeCell ref="N6:Q6"/>
    <mergeCell ref="R6:U6"/>
    <mergeCell ref="BJ6:BM6"/>
    <mergeCell ref="Z6:AC6"/>
    <mergeCell ref="AD6:AG6"/>
    <mergeCell ref="AH6:AK6"/>
    <mergeCell ref="AL6:AO6"/>
    <mergeCell ref="AP6:AS6"/>
    <mergeCell ref="AT6:A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E29"/>
  <sheetViews>
    <sheetView zoomScale="80" zoomScaleNormal="80" workbookViewId="0">
      <selection activeCell="F25" sqref="F25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1"/>
      <c r="AQ9" s="82"/>
      <c r="AR9" s="82"/>
      <c r="AS9" s="83"/>
      <c r="AT9" s="81"/>
      <c r="AU9" s="82"/>
      <c r="AV9" s="82"/>
      <c r="AW9" s="83"/>
      <c r="AX9" s="81"/>
      <c r="AY9" s="82"/>
      <c r="AZ9" s="82"/>
      <c r="BA9" s="83"/>
      <c r="BB9" s="81"/>
      <c r="BC9" s="82"/>
      <c r="BD9" s="82"/>
      <c r="BE9" s="83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107" t="s">
        <v>88</v>
      </c>
      <c r="C12" s="108">
        <v>1</v>
      </c>
      <c r="D12" s="108">
        <v>2</v>
      </c>
      <c r="E12" s="109">
        <f t="shared" ref="E8:E13" si="0">(C12*2)+(D12*1)</f>
        <v>4</v>
      </c>
      <c r="F12" s="110" t="s">
        <v>91</v>
      </c>
      <c r="G12" s="108">
        <v>0</v>
      </c>
      <c r="H12" s="108">
        <v>4</v>
      </c>
      <c r="I12" s="109">
        <f>(G12*2)+(H12)</f>
        <v>4</v>
      </c>
      <c r="J12" s="107" t="s">
        <v>92</v>
      </c>
      <c r="K12" s="108">
        <v>0</v>
      </c>
      <c r="L12" s="108">
        <v>4</v>
      </c>
      <c r="M12" s="109">
        <f t="shared" ref="M11:M12" si="1">(K12*2)+(L12)</f>
        <v>4</v>
      </c>
      <c r="N12" s="107" t="s">
        <v>94</v>
      </c>
      <c r="O12" s="108">
        <v>1</v>
      </c>
      <c r="P12" s="108">
        <v>2</v>
      </c>
      <c r="Q12" s="109">
        <f>(O12*2)+P12</f>
        <v>4</v>
      </c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107" t="s">
        <v>89</v>
      </c>
      <c r="C13" s="108">
        <v>0</v>
      </c>
      <c r="D13" s="108">
        <v>4</v>
      </c>
      <c r="E13" s="109">
        <f t="shared" si="0"/>
        <v>4</v>
      </c>
      <c r="J13" s="87"/>
      <c r="K13" s="88"/>
      <c r="L13" s="88"/>
      <c r="M13" s="89"/>
      <c r="N13" s="107" t="s">
        <v>88</v>
      </c>
      <c r="O13" s="108">
        <v>1</v>
      </c>
      <c r="P13" s="108">
        <v>2</v>
      </c>
      <c r="Q13" s="109">
        <f t="shared" ref="Q13" si="2">(O13*2)+(P13*1)</f>
        <v>4</v>
      </c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93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1</v>
      </c>
      <c r="D18" s="146">
        <f>SUM(D8:D17)</f>
        <v>6</v>
      </c>
      <c r="E18" s="147">
        <f>SUM(E8:E17)</f>
        <v>8</v>
      </c>
      <c r="F18" s="145">
        <v>5</v>
      </c>
      <c r="G18" s="146">
        <f>SUM(G8:G17)</f>
        <v>0</v>
      </c>
      <c r="H18" s="146">
        <f>SUM(H8:H17)</f>
        <v>4</v>
      </c>
      <c r="I18" s="147">
        <f>SUM(I8:I17)</f>
        <v>4</v>
      </c>
      <c r="J18" s="145">
        <v>6</v>
      </c>
      <c r="K18" s="146">
        <f>SUM(K8:K17)</f>
        <v>0</v>
      </c>
      <c r="L18" s="146">
        <f>SUM(L8:L17)</f>
        <v>4</v>
      </c>
      <c r="M18" s="147">
        <f>SUM(M8:M17)</f>
        <v>4</v>
      </c>
      <c r="N18" s="145">
        <v>7</v>
      </c>
      <c r="O18" s="146">
        <f>SUM(O8:O17)</f>
        <v>2</v>
      </c>
      <c r="P18" s="146">
        <f>SUM(P8:P17)</f>
        <v>4</v>
      </c>
      <c r="Q18" s="147">
        <f>SUM(Q8:Q17)</f>
        <v>8</v>
      </c>
      <c r="R18" s="145">
        <v>6</v>
      </c>
      <c r="S18" s="146">
        <f>SUM(S8:S17)</f>
        <v>0</v>
      </c>
      <c r="T18" s="146">
        <f>SUM(T8:T17)</f>
        <v>0</v>
      </c>
      <c r="U18" s="147">
        <f>SUM(U8:U17)</f>
        <v>0</v>
      </c>
      <c r="V18" s="145">
        <v>9</v>
      </c>
      <c r="W18" s="146">
        <f>SUM(W8:W17)</f>
        <v>0</v>
      </c>
      <c r="X18" s="146">
        <f>SUM(X8:X17)</f>
        <v>0</v>
      </c>
      <c r="Y18" s="146">
        <f>SUM(Y8:Y17)</f>
        <v>0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15</v>
      </c>
      <c r="D19" s="134">
        <f>D18*15</f>
        <v>90</v>
      </c>
      <c r="G19" s="134">
        <f>G18*15</f>
        <v>0</v>
      </c>
      <c r="H19" s="134">
        <f>H18*15</f>
        <v>60</v>
      </c>
      <c r="K19" s="134">
        <f>K18*15</f>
        <v>0</v>
      </c>
      <c r="L19" s="134">
        <f>L18*15</f>
        <v>60</v>
      </c>
      <c r="O19" s="134">
        <f>O18*15</f>
        <v>30</v>
      </c>
      <c r="P19" s="134">
        <f>P18*15</f>
        <v>60</v>
      </c>
      <c r="S19" s="134">
        <f>S18*15</f>
        <v>0</v>
      </c>
      <c r="T19" s="134">
        <f>T18*15</f>
        <v>0</v>
      </c>
      <c r="W19" s="134">
        <f>W18*15</f>
        <v>0</v>
      </c>
      <c r="X19" s="134">
        <f>X18*15</f>
        <v>0</v>
      </c>
      <c r="AA19" s="134">
        <f>AA18*15</f>
        <v>0</v>
      </c>
      <c r="AB19" s="134">
        <f>AB18*15</f>
        <v>0</v>
      </c>
      <c r="AE19" s="134">
        <f>AE18*15</f>
        <v>0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E29"/>
  <sheetViews>
    <sheetView topLeftCell="AF1" zoomScale="80" zoomScaleNormal="80" workbookViewId="0">
      <selection activeCell="AP14" sqref="AP14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111" t="s">
        <v>93</v>
      </c>
      <c r="O14" s="111">
        <v>2</v>
      </c>
      <c r="P14" s="111">
        <v>1</v>
      </c>
      <c r="Q14" s="112">
        <f t="shared" ref="Q14" si="0">(O14*2)+P14</f>
        <v>5</v>
      </c>
      <c r="V14" s="87"/>
      <c r="W14" s="88"/>
      <c r="X14" s="88"/>
      <c r="Y14" s="89"/>
      <c r="Z14" s="113" t="s">
        <v>98</v>
      </c>
      <c r="AA14" s="114">
        <v>2</v>
      </c>
      <c r="AB14" s="114">
        <v>1</v>
      </c>
      <c r="AC14" s="112">
        <f>(AA14*2)+AB14</f>
        <v>5</v>
      </c>
      <c r="AD14" s="87"/>
      <c r="AE14" s="88"/>
      <c r="AF14" s="88"/>
      <c r="AG14" s="89"/>
      <c r="AH14" s="113" t="s">
        <v>100</v>
      </c>
      <c r="AI14" s="114">
        <v>1</v>
      </c>
      <c r="AJ14" s="114">
        <v>2</v>
      </c>
      <c r="AK14" s="112">
        <v>4</v>
      </c>
      <c r="AM14" s="88"/>
      <c r="AN14" s="88"/>
      <c r="AO14" s="89"/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113" t="s">
        <v>95</v>
      </c>
      <c r="AA15" s="114">
        <v>1</v>
      </c>
      <c r="AB15" s="114">
        <v>2</v>
      </c>
      <c r="AC15" s="112">
        <v>4</v>
      </c>
      <c r="AD15" s="87"/>
      <c r="AE15" s="88"/>
      <c r="AF15" s="88"/>
      <c r="AG15" s="89"/>
      <c r="AH15" s="111" t="s">
        <v>99</v>
      </c>
      <c r="AI15" s="111">
        <v>4</v>
      </c>
      <c r="AJ15" s="111">
        <v>4</v>
      </c>
      <c r="AK15" s="111">
        <f t="shared" ref="AK15" si="1">(AI15*2)+AJ15</f>
        <v>12</v>
      </c>
      <c r="AL15" s="113" t="s">
        <v>101</v>
      </c>
      <c r="AM15" s="114">
        <v>2</v>
      </c>
      <c r="AN15" s="114">
        <v>1</v>
      </c>
      <c r="AO15" s="112">
        <f>(AM15*2)+AN15</f>
        <v>5</v>
      </c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0</v>
      </c>
      <c r="D18" s="146">
        <f>SUM(D8:D17)</f>
        <v>0</v>
      </c>
      <c r="E18" s="147">
        <f>SUM(E8:E17)</f>
        <v>0</v>
      </c>
      <c r="F18" s="145">
        <v>5</v>
      </c>
      <c r="G18" s="146">
        <f>SUM(G8:G17)</f>
        <v>0</v>
      </c>
      <c r="H18" s="146">
        <f>SUM(H8:H17)</f>
        <v>0</v>
      </c>
      <c r="I18" s="147">
        <f>SUM(I8:I17)</f>
        <v>0</v>
      </c>
      <c r="J18" s="145">
        <v>6</v>
      </c>
      <c r="K18" s="146">
        <f>SUM(K8:K17)</f>
        <v>0</v>
      </c>
      <c r="L18" s="146">
        <f>SUM(L8:L17)</f>
        <v>0</v>
      </c>
      <c r="M18" s="147">
        <f>SUM(M8:M17)</f>
        <v>0</v>
      </c>
      <c r="N18" s="145">
        <v>7</v>
      </c>
      <c r="O18" s="146">
        <f>SUM(O8:O17)</f>
        <v>2</v>
      </c>
      <c r="P18" s="146">
        <f>SUM(P8:P17)</f>
        <v>1</v>
      </c>
      <c r="Q18" s="147">
        <f>SUM(Q8:Q17)</f>
        <v>5</v>
      </c>
      <c r="R18" s="145">
        <v>6</v>
      </c>
      <c r="S18" s="146">
        <f>SUM(S8:S17)</f>
        <v>0</v>
      </c>
      <c r="T18" s="146">
        <f>SUM(T8:T17)</f>
        <v>0</v>
      </c>
      <c r="U18" s="147">
        <f>SUM(U8:U17)</f>
        <v>0</v>
      </c>
      <c r="V18" s="145">
        <v>9</v>
      </c>
      <c r="W18" s="146">
        <f>SUM(W8:W17)</f>
        <v>0</v>
      </c>
      <c r="X18" s="146">
        <f>SUM(X8:X17)</f>
        <v>0</v>
      </c>
      <c r="Y18" s="146">
        <f>SUM(Y8:Y17)</f>
        <v>0</v>
      </c>
      <c r="Z18" s="145">
        <v>8</v>
      </c>
      <c r="AA18" s="146">
        <f>SUM(AA8:AA16)</f>
        <v>3</v>
      </c>
      <c r="AB18" s="146">
        <f>SUM(AB8:AB16)</f>
        <v>3</v>
      </c>
      <c r="AC18" s="147">
        <f>SUM(AC8:AC16)</f>
        <v>9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5</v>
      </c>
      <c r="AJ18" s="146">
        <f>SUM(AJ8:AJ17)</f>
        <v>6</v>
      </c>
      <c r="AK18" s="147">
        <f>SUM(AK8:AK17)</f>
        <v>16</v>
      </c>
      <c r="AL18" s="145">
        <v>8</v>
      </c>
      <c r="AM18" s="146">
        <f>SUM(AM8:AM17)</f>
        <v>2</v>
      </c>
      <c r="AN18" s="146">
        <f>SUM(AN8:AN17)</f>
        <v>1</v>
      </c>
      <c r="AO18" s="147">
        <f>SUM(AO8:AO17)</f>
        <v>5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0</v>
      </c>
      <c r="D19" s="134">
        <f>D18*15</f>
        <v>0</v>
      </c>
      <c r="G19" s="134">
        <f>G18*15</f>
        <v>0</v>
      </c>
      <c r="H19" s="134">
        <f>H18*15</f>
        <v>0</v>
      </c>
      <c r="K19" s="134">
        <f>K18*15</f>
        <v>0</v>
      </c>
      <c r="L19" s="134">
        <f>L18*15</f>
        <v>0</v>
      </c>
      <c r="O19" s="134">
        <f>O18*15</f>
        <v>30</v>
      </c>
      <c r="P19" s="134">
        <f>P18*15</f>
        <v>15</v>
      </c>
      <c r="S19" s="134">
        <f>S18*15</f>
        <v>0</v>
      </c>
      <c r="T19" s="134">
        <f>T18*15</f>
        <v>0</v>
      </c>
      <c r="W19" s="134">
        <f>W18*15</f>
        <v>0</v>
      </c>
      <c r="X19" s="134">
        <f>X18*15</f>
        <v>0</v>
      </c>
      <c r="AA19" s="134">
        <f>AA18*15</f>
        <v>45</v>
      </c>
      <c r="AB19" s="134">
        <f>AB18*15</f>
        <v>45</v>
      </c>
      <c r="AE19" s="134">
        <f>AE18*15</f>
        <v>0</v>
      </c>
      <c r="AF19" s="134">
        <f>AF18*15</f>
        <v>0</v>
      </c>
      <c r="AI19" s="134">
        <f>AI18*15</f>
        <v>75</v>
      </c>
      <c r="AJ19" s="134">
        <f>AJ18*15</f>
        <v>90</v>
      </c>
      <c r="AM19" s="134">
        <f>AM18*15</f>
        <v>30</v>
      </c>
      <c r="AN19" s="134">
        <f>AN18*15</f>
        <v>15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B6D4"/>
  </sheetPr>
  <dimension ref="A1:BE29"/>
  <sheetViews>
    <sheetView topLeftCell="A4" zoomScale="80" zoomScaleNormal="80" workbookViewId="0">
      <selection activeCell="F24" sqref="F24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100" t="s">
        <v>26</v>
      </c>
      <c r="C8" s="101">
        <v>4</v>
      </c>
      <c r="D8" s="101">
        <v>2</v>
      </c>
      <c r="E8" s="102">
        <f t="shared" ref="E8:E13" si="0">(C8*2)+(D8*1)</f>
        <v>10</v>
      </c>
      <c r="F8" s="100" t="s">
        <v>28</v>
      </c>
      <c r="G8" s="101">
        <v>4</v>
      </c>
      <c r="H8" s="101">
        <v>2</v>
      </c>
      <c r="I8" s="102">
        <f>(G8*2)+(H8)</f>
        <v>10</v>
      </c>
      <c r="M8" s="89"/>
      <c r="N8" s="100" t="s">
        <v>30</v>
      </c>
      <c r="O8" s="101">
        <v>3</v>
      </c>
      <c r="P8" s="101">
        <v>0</v>
      </c>
      <c r="Q8" s="102">
        <f>(O8*2)+P8</f>
        <v>6</v>
      </c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100" t="s">
        <v>27</v>
      </c>
      <c r="C9" s="101">
        <v>2</v>
      </c>
      <c r="D9" s="101">
        <v>2</v>
      </c>
      <c r="E9" s="102">
        <f t="shared" si="0"/>
        <v>6</v>
      </c>
      <c r="F9" s="87"/>
      <c r="G9" s="88"/>
      <c r="H9" s="88"/>
      <c r="I9" s="89"/>
      <c r="J9" s="87"/>
      <c r="K9" s="88"/>
      <c r="L9" s="88"/>
      <c r="M9" s="89"/>
      <c r="N9" s="100" t="s">
        <v>31</v>
      </c>
      <c r="O9" s="101">
        <v>4</v>
      </c>
      <c r="P9" s="101">
        <v>2</v>
      </c>
      <c r="Q9" s="102">
        <f>(O9*2)+P9</f>
        <v>10</v>
      </c>
      <c r="R9" s="100" t="s">
        <v>32</v>
      </c>
      <c r="S9" s="101">
        <v>4</v>
      </c>
      <c r="T9" s="101">
        <v>2</v>
      </c>
      <c r="U9" s="102">
        <f t="shared" ref="U9:U10" si="1">(S9*2)+T9</f>
        <v>10</v>
      </c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100" t="s">
        <v>33</v>
      </c>
      <c r="S10" s="101">
        <v>5</v>
      </c>
      <c r="T10" s="101">
        <v>0</v>
      </c>
      <c r="U10" s="102">
        <f t="shared" si="1"/>
        <v>10</v>
      </c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100" t="s">
        <v>29</v>
      </c>
      <c r="K13" s="101">
        <v>4</v>
      </c>
      <c r="L13" s="101">
        <v>2</v>
      </c>
      <c r="M13" s="102">
        <f>(K13*2)+L13</f>
        <v>10</v>
      </c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93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6</v>
      </c>
      <c r="D18" s="146">
        <f>SUM(D8:D17)</f>
        <v>4</v>
      </c>
      <c r="E18" s="147">
        <f>SUM(E8:E17)</f>
        <v>16</v>
      </c>
      <c r="F18" s="145">
        <v>5</v>
      </c>
      <c r="G18" s="146">
        <f>SUM(G8:G17)</f>
        <v>4</v>
      </c>
      <c r="H18" s="146">
        <f>SUM(H8:H17)</f>
        <v>2</v>
      </c>
      <c r="I18" s="147">
        <f>SUM(I8:I17)</f>
        <v>10</v>
      </c>
      <c r="J18" s="145">
        <v>6</v>
      </c>
      <c r="K18" s="146">
        <f>SUM(K8:K17)</f>
        <v>4</v>
      </c>
      <c r="L18" s="146">
        <f>SUM(L8:L17)</f>
        <v>2</v>
      </c>
      <c r="M18" s="147">
        <f>SUM(M8:M17)</f>
        <v>10</v>
      </c>
      <c r="N18" s="145">
        <v>7</v>
      </c>
      <c r="O18" s="146">
        <f>SUM(O8:O17)</f>
        <v>7</v>
      </c>
      <c r="P18" s="146">
        <f>SUM(P8:P17)</f>
        <v>2</v>
      </c>
      <c r="Q18" s="147">
        <f>SUM(Q8:Q17)</f>
        <v>16</v>
      </c>
      <c r="R18" s="145">
        <v>6</v>
      </c>
      <c r="S18" s="146">
        <f>SUM(S8:S17)</f>
        <v>9</v>
      </c>
      <c r="T18" s="146">
        <f>SUM(T8:T17)</f>
        <v>2</v>
      </c>
      <c r="U18" s="147">
        <f>SUM(U8:U17)</f>
        <v>20</v>
      </c>
      <c r="V18" s="145">
        <v>9</v>
      </c>
      <c r="W18" s="146">
        <f>SUM(W8:W17)</f>
        <v>0</v>
      </c>
      <c r="X18" s="146">
        <f>SUM(X8:X17)</f>
        <v>0</v>
      </c>
      <c r="Y18" s="146">
        <f>SUM(Y8:Y17)</f>
        <v>0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90</v>
      </c>
      <c r="D19" s="134">
        <f>D18*15</f>
        <v>60</v>
      </c>
      <c r="G19" s="134">
        <f>G18*15</f>
        <v>60</v>
      </c>
      <c r="H19" s="134">
        <f>H18*15</f>
        <v>30</v>
      </c>
      <c r="K19" s="134">
        <f>K18*15</f>
        <v>60</v>
      </c>
      <c r="L19" s="134">
        <f>L18*15</f>
        <v>30</v>
      </c>
      <c r="O19" s="134">
        <f>O18*15</f>
        <v>105</v>
      </c>
      <c r="P19" s="134">
        <f>P18*15</f>
        <v>30</v>
      </c>
      <c r="S19" s="134">
        <f>S18*15</f>
        <v>135</v>
      </c>
      <c r="T19" s="134">
        <f>T18*15</f>
        <v>30</v>
      </c>
      <c r="W19" s="134">
        <f>W18*15</f>
        <v>0</v>
      </c>
      <c r="X19" s="134">
        <f>X18*15</f>
        <v>0</v>
      </c>
      <c r="AA19" s="134">
        <f>AA18*15</f>
        <v>0</v>
      </c>
      <c r="AB19" s="134">
        <f>AB18*15</f>
        <v>0</v>
      </c>
      <c r="AE19" s="134">
        <f>AE18*15</f>
        <v>0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E29"/>
  <sheetViews>
    <sheetView topLeftCell="E1" zoomScale="80" zoomScaleNormal="80" workbookViewId="0">
      <selection activeCell="AS12" sqref="AS12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J8" s="106" t="s">
        <v>41</v>
      </c>
      <c r="K8" s="106">
        <v>4</v>
      </c>
      <c r="L8" s="106">
        <v>3</v>
      </c>
      <c r="M8" s="105">
        <f>(K8*2)+(L8)</f>
        <v>11</v>
      </c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103" t="s">
        <v>40</v>
      </c>
      <c r="G9" s="104">
        <v>6</v>
      </c>
      <c r="H9" s="104">
        <v>3</v>
      </c>
      <c r="I9" s="105">
        <f>(G9*2)+(H9)</f>
        <v>15</v>
      </c>
      <c r="J9" s="103" t="s">
        <v>42</v>
      </c>
      <c r="K9" s="104">
        <v>5</v>
      </c>
      <c r="L9" s="104">
        <v>2</v>
      </c>
      <c r="M9" s="105">
        <f t="shared" ref="M9" si="0">(K9*2)+L9</f>
        <v>12</v>
      </c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103" t="s">
        <v>38</v>
      </c>
      <c r="C10" s="104">
        <v>6</v>
      </c>
      <c r="D10" s="104">
        <v>3</v>
      </c>
      <c r="E10" s="105">
        <f t="shared" ref="E8:E13" si="1">(C10*2)+(D10*1)</f>
        <v>15</v>
      </c>
      <c r="F10" s="103" t="s">
        <v>39</v>
      </c>
      <c r="G10" s="104">
        <v>4</v>
      </c>
      <c r="H10" s="104">
        <v>2</v>
      </c>
      <c r="I10" s="105">
        <f>(G10*2)+(H10)</f>
        <v>10</v>
      </c>
      <c r="J10" s="87"/>
      <c r="K10" s="88"/>
      <c r="L10" s="88"/>
      <c r="M10" s="89"/>
      <c r="N10" s="103" t="s">
        <v>43</v>
      </c>
      <c r="O10" s="104">
        <v>5</v>
      </c>
      <c r="P10" s="104">
        <v>2</v>
      </c>
      <c r="Q10" s="105">
        <f t="shared" ref="Q10:Q11" si="2">(O10*2)+P10</f>
        <v>12</v>
      </c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I10" s="88"/>
      <c r="AJ10" s="88"/>
      <c r="AK10" s="89"/>
      <c r="AL10" s="87"/>
      <c r="AM10" s="88"/>
      <c r="AN10" s="88"/>
      <c r="AO10" s="89"/>
      <c r="AP10" s="87"/>
      <c r="AQ10" s="88"/>
      <c r="AR10" s="88"/>
      <c r="AS10" s="89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103" t="s">
        <v>44</v>
      </c>
      <c r="S11" s="104">
        <v>3</v>
      </c>
      <c r="T11" s="104">
        <v>2</v>
      </c>
      <c r="U11" s="105">
        <f>(S11*2)+T11</f>
        <v>8</v>
      </c>
      <c r="V11" s="103" t="s">
        <v>45</v>
      </c>
      <c r="W11" s="104">
        <v>3</v>
      </c>
      <c r="X11" s="104">
        <v>2</v>
      </c>
      <c r="Y11" s="105">
        <f t="shared" ref="Y11" si="3">(W11*2)+X11</f>
        <v>8</v>
      </c>
      <c r="Z11" s="87"/>
      <c r="AA11" s="88"/>
      <c r="AB11" s="88"/>
      <c r="AC11" s="89"/>
      <c r="AD11" s="87"/>
      <c r="AE11" s="88"/>
      <c r="AF11" s="88"/>
      <c r="AG11" s="89"/>
      <c r="AH11" s="87"/>
      <c r="AI11" s="88"/>
      <c r="AJ11" s="88"/>
      <c r="AK11" s="89"/>
      <c r="AL11" s="87"/>
      <c r="AM11" s="88"/>
      <c r="AN11" s="88"/>
      <c r="AO11" s="89"/>
      <c r="AP11" s="87"/>
      <c r="AQ11" s="88"/>
      <c r="AR11" s="88"/>
      <c r="AS11" s="89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7"/>
      <c r="AQ12" s="88"/>
      <c r="AR12" s="88"/>
      <c r="AS12" s="89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7"/>
      <c r="AQ13" s="88"/>
      <c r="AR13" s="88"/>
      <c r="AS13" s="89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87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7"/>
      <c r="AQ14" s="88"/>
      <c r="AR14" s="88"/>
      <c r="AS14" s="89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7"/>
      <c r="AQ15" s="88"/>
      <c r="AR15" s="88"/>
      <c r="AS15" s="89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7"/>
      <c r="AQ16" s="88"/>
      <c r="AR16" s="88"/>
      <c r="AS16" s="89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6</v>
      </c>
      <c r="D18" s="146">
        <f>SUM(D8:D17)</f>
        <v>3</v>
      </c>
      <c r="E18" s="147">
        <f>SUM(E8:E17)</f>
        <v>15</v>
      </c>
      <c r="F18" s="145">
        <v>5</v>
      </c>
      <c r="G18" s="146">
        <f>SUM(G8:G17)</f>
        <v>10</v>
      </c>
      <c r="H18" s="146">
        <f>SUM(H8:H17)</f>
        <v>5</v>
      </c>
      <c r="I18" s="147">
        <f>SUM(I8:I17)</f>
        <v>25</v>
      </c>
      <c r="J18" s="145">
        <v>6</v>
      </c>
      <c r="K18" s="146">
        <f>SUM(K8:K17)</f>
        <v>9</v>
      </c>
      <c r="L18" s="146">
        <f>SUM(L8:L17)</f>
        <v>5</v>
      </c>
      <c r="M18" s="147">
        <f>SUM(M8:M17)</f>
        <v>23</v>
      </c>
      <c r="N18" s="145">
        <v>7</v>
      </c>
      <c r="O18" s="146">
        <f>SUM(O8:O17)</f>
        <v>5</v>
      </c>
      <c r="P18" s="146">
        <f>SUM(P8:P17)</f>
        <v>2</v>
      </c>
      <c r="Q18" s="147">
        <f>SUM(Q8:Q17)</f>
        <v>12</v>
      </c>
      <c r="R18" s="145">
        <v>6</v>
      </c>
      <c r="S18" s="146">
        <f>SUM(S8:S17)</f>
        <v>3</v>
      </c>
      <c r="T18" s="146">
        <f>SUM(T8:T17)</f>
        <v>2</v>
      </c>
      <c r="U18" s="147">
        <f>SUM(U8:U17)</f>
        <v>8</v>
      </c>
      <c r="V18" s="145">
        <v>9</v>
      </c>
      <c r="W18" s="146">
        <f>SUM(W8:W17)</f>
        <v>3</v>
      </c>
      <c r="X18" s="146">
        <f>SUM(X8:X17)</f>
        <v>2</v>
      </c>
      <c r="Y18" s="146">
        <f>SUM(Y8:Y17)</f>
        <v>8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0</v>
      </c>
      <c r="AF18" s="146">
        <f>SUM(AF8:AF17)</f>
        <v>0</v>
      </c>
      <c r="AG18" s="147">
        <f>SUM(AG8:AG17)</f>
        <v>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90</v>
      </c>
      <c r="D19" s="134">
        <f>D18*15</f>
        <v>45</v>
      </c>
      <c r="G19" s="134">
        <f>G18*15</f>
        <v>150</v>
      </c>
      <c r="H19" s="134">
        <f>H18*15</f>
        <v>75</v>
      </c>
      <c r="K19" s="134">
        <f>K18*15</f>
        <v>135</v>
      </c>
      <c r="L19" s="134">
        <f>L18*15</f>
        <v>75</v>
      </c>
      <c r="O19" s="134">
        <f>O18*15</f>
        <v>75</v>
      </c>
      <c r="P19" s="134">
        <f>P18*15</f>
        <v>30</v>
      </c>
      <c r="S19" s="134">
        <f>S18*15</f>
        <v>45</v>
      </c>
      <c r="T19" s="134">
        <f>T18*15</f>
        <v>30</v>
      </c>
      <c r="W19" s="134">
        <f>W18*15</f>
        <v>45</v>
      </c>
      <c r="X19" s="134">
        <f>X18*15</f>
        <v>30</v>
      </c>
      <c r="AA19" s="134">
        <f>AA18*15</f>
        <v>0</v>
      </c>
      <c r="AB19" s="134">
        <f>AB18*15</f>
        <v>0</v>
      </c>
      <c r="AE19" s="134">
        <f>AE18*15</f>
        <v>0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9"/>
  <sheetViews>
    <sheetView topLeftCell="A7" zoomScale="80" zoomScaleNormal="80" workbookViewId="0">
      <selection activeCell="AP8" sqref="AP8:BE10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76" t="s">
        <v>50</v>
      </c>
      <c r="S8" s="77">
        <v>3</v>
      </c>
      <c r="T8" s="77">
        <v>0</v>
      </c>
      <c r="U8" s="78">
        <f>(S8*2)+T8</f>
        <v>6</v>
      </c>
      <c r="V8" s="76" t="s">
        <v>52</v>
      </c>
      <c r="W8" s="77">
        <v>2</v>
      </c>
      <c r="X8" s="77">
        <v>2</v>
      </c>
      <c r="Y8" s="78">
        <f>(W8*2)+X8</f>
        <v>6</v>
      </c>
      <c r="Z8" s="87"/>
      <c r="AA8" s="88"/>
      <c r="AB8" s="88"/>
      <c r="AC8" s="89"/>
      <c r="AD8" s="87"/>
      <c r="AE8" s="88"/>
      <c r="AF8" s="88"/>
      <c r="AG8" s="89"/>
      <c r="AH8" s="87"/>
      <c r="AI8" s="88"/>
      <c r="AJ8" s="88"/>
      <c r="AK8" s="89"/>
      <c r="AL8" s="87"/>
      <c r="AM8" s="88"/>
      <c r="AN8" s="88"/>
      <c r="AO8" s="89"/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V9" s="80" t="s">
        <v>53</v>
      </c>
      <c r="W9" s="77">
        <v>0</v>
      </c>
      <c r="X9" s="77">
        <v>3</v>
      </c>
      <c r="Y9" s="78">
        <f>(W9*2)+X9</f>
        <v>3</v>
      </c>
      <c r="Z9" s="87"/>
      <c r="AA9" s="88"/>
      <c r="AB9" s="88"/>
      <c r="AC9" s="89"/>
      <c r="AD9" s="87"/>
      <c r="AE9" s="88"/>
      <c r="AF9" s="88"/>
      <c r="AG9" s="89"/>
      <c r="AH9" s="87"/>
      <c r="AI9" s="88"/>
      <c r="AJ9" s="88"/>
      <c r="AK9" s="89"/>
      <c r="AL9" s="87"/>
      <c r="AM9" s="88"/>
      <c r="AN9" s="88"/>
      <c r="AO9" s="89"/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76" t="s">
        <v>47</v>
      </c>
      <c r="K10" s="77">
        <v>2</v>
      </c>
      <c r="L10" s="77">
        <v>0</v>
      </c>
      <c r="M10" s="78">
        <f>(K10*2)+(L10*1)</f>
        <v>4</v>
      </c>
      <c r="N10" s="87"/>
      <c r="O10" s="88"/>
      <c r="P10" s="88"/>
      <c r="Q10" s="89"/>
      <c r="R10" s="87"/>
      <c r="S10" s="88"/>
      <c r="T10" s="88"/>
      <c r="U10" s="89"/>
      <c r="V10" s="76" t="s">
        <v>55</v>
      </c>
      <c r="W10" s="77">
        <v>0</v>
      </c>
      <c r="X10" s="77">
        <v>4</v>
      </c>
      <c r="Y10" s="78">
        <f>(W10*2)+X10</f>
        <v>4</v>
      </c>
      <c r="Z10" s="87"/>
      <c r="AA10" s="88"/>
      <c r="AB10" s="88"/>
      <c r="AC10" s="89"/>
      <c r="AD10" s="80" t="s">
        <v>54</v>
      </c>
      <c r="AE10" s="77">
        <v>3</v>
      </c>
      <c r="AF10" s="77">
        <v>0</v>
      </c>
      <c r="AG10" s="78">
        <f>(AE10*2)+AF10</f>
        <v>6</v>
      </c>
      <c r="AI10" s="88"/>
      <c r="AJ10" s="88"/>
      <c r="AK10" s="89"/>
      <c r="AL10" s="87"/>
      <c r="AM10" s="88"/>
      <c r="AN10" s="88"/>
      <c r="AO10" s="89"/>
      <c r="AP10" s="87"/>
      <c r="AQ10" s="88"/>
      <c r="AR10" s="88"/>
      <c r="AS10" s="89"/>
      <c r="AT10" s="87"/>
      <c r="AU10" s="88"/>
      <c r="AV10" s="88"/>
      <c r="AW10" s="89"/>
      <c r="AX10" s="87"/>
      <c r="AY10" s="88"/>
      <c r="AZ10" s="88"/>
      <c r="BA10" s="89"/>
      <c r="BB10" s="87"/>
      <c r="BC10" s="88"/>
      <c r="BD10" s="88"/>
      <c r="BE10" s="89"/>
    </row>
    <row r="11" spans="2:57" s="79" customFormat="1" ht="36" customHeight="1" x14ac:dyDescent="0.25">
      <c r="B11" s="76" t="s">
        <v>46</v>
      </c>
      <c r="C11" s="77">
        <v>2</v>
      </c>
      <c r="D11" s="77">
        <v>2</v>
      </c>
      <c r="E11" s="78">
        <f t="shared" ref="E8:E13" si="0">(C11*2)+(D11*1)</f>
        <v>6</v>
      </c>
      <c r="F11" s="76" t="s">
        <v>48</v>
      </c>
      <c r="G11" s="77">
        <v>2</v>
      </c>
      <c r="H11" s="77">
        <v>2</v>
      </c>
      <c r="I11" s="78">
        <f>(G11*2)+(H11)</f>
        <v>6</v>
      </c>
      <c r="J11" s="76" t="s">
        <v>90</v>
      </c>
      <c r="K11" s="77">
        <v>0</v>
      </c>
      <c r="L11" s="77">
        <v>3</v>
      </c>
      <c r="M11" s="78">
        <f t="shared" ref="M11:M12" si="1">(K11*2)+(L11)</f>
        <v>3</v>
      </c>
      <c r="N11" s="76" t="s">
        <v>49</v>
      </c>
      <c r="O11" s="77">
        <v>2</v>
      </c>
      <c r="P11" s="77">
        <v>2</v>
      </c>
      <c r="Q11" s="78">
        <f t="shared" ref="Q10:Q11" si="2">(O11*2)+P11</f>
        <v>6</v>
      </c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76" t="s">
        <v>51</v>
      </c>
      <c r="AE11" s="77">
        <v>2</v>
      </c>
      <c r="AF11" s="77">
        <v>0</v>
      </c>
      <c r="AG11" s="78">
        <f>(AE11*2)+AF11</f>
        <v>4</v>
      </c>
      <c r="AH11" s="87"/>
      <c r="AI11" s="88"/>
      <c r="AJ11" s="88"/>
      <c r="AK11" s="89"/>
      <c r="AL11" s="87"/>
      <c r="AM11" s="88"/>
      <c r="AN11" s="88"/>
      <c r="AO11" s="89"/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87"/>
      <c r="S12" s="88"/>
      <c r="T12" s="88"/>
      <c r="U12" s="89"/>
      <c r="V12" s="87"/>
      <c r="W12" s="88"/>
      <c r="X12" s="88"/>
      <c r="Y12" s="89"/>
      <c r="Z12" s="87"/>
      <c r="AA12" s="88"/>
      <c r="AB12" s="88"/>
      <c r="AC12" s="89"/>
      <c r="AD12" s="87"/>
      <c r="AE12" s="88"/>
      <c r="AF12" s="88"/>
      <c r="AG12" s="89"/>
      <c r="AH12" s="87"/>
      <c r="AI12" s="88"/>
      <c r="AJ12" s="88"/>
      <c r="AK12" s="89"/>
      <c r="AL12" s="87"/>
      <c r="AM12" s="88"/>
      <c r="AN12" s="88"/>
      <c r="AO12" s="89"/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87"/>
      <c r="S13" s="88"/>
      <c r="T13" s="88"/>
      <c r="U13" s="89"/>
      <c r="V13" s="87"/>
      <c r="W13" s="88"/>
      <c r="X13" s="88"/>
      <c r="Y13" s="89"/>
      <c r="Z13" s="87"/>
      <c r="AA13" s="88"/>
      <c r="AB13" s="88"/>
      <c r="AC13" s="89"/>
      <c r="AD13" s="87"/>
      <c r="AE13" s="88"/>
      <c r="AF13" s="88"/>
      <c r="AG13" s="89"/>
      <c r="AH13" s="87"/>
      <c r="AI13" s="88"/>
      <c r="AJ13" s="88"/>
      <c r="AK13" s="89"/>
      <c r="AL13" s="87"/>
      <c r="AM13" s="88"/>
      <c r="AN13" s="88"/>
      <c r="AO13" s="89"/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87"/>
      <c r="O14" s="93"/>
      <c r="P14" s="93"/>
      <c r="Q14" s="92"/>
      <c r="V14" s="87"/>
      <c r="W14" s="88"/>
      <c r="X14" s="88"/>
      <c r="Y14" s="89"/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M14" s="88"/>
      <c r="AN14" s="88"/>
      <c r="AO14" s="89"/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87"/>
      <c r="W15" s="88"/>
      <c r="X15" s="88"/>
      <c r="Y15" s="89"/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2</v>
      </c>
      <c r="D18" s="146">
        <f>SUM(D8:D17)</f>
        <v>2</v>
      </c>
      <c r="E18" s="147">
        <f>SUM(E8:E17)</f>
        <v>6</v>
      </c>
      <c r="F18" s="145">
        <v>5</v>
      </c>
      <c r="G18" s="146">
        <f>SUM(G8:G17)</f>
        <v>2</v>
      </c>
      <c r="H18" s="146">
        <f>SUM(H8:H17)</f>
        <v>2</v>
      </c>
      <c r="I18" s="147">
        <f>SUM(I8:I17)</f>
        <v>6</v>
      </c>
      <c r="J18" s="145">
        <v>6</v>
      </c>
      <c r="K18" s="146">
        <f>SUM(K8:K17)</f>
        <v>2</v>
      </c>
      <c r="L18" s="146">
        <f>SUM(L8:L17)</f>
        <v>3</v>
      </c>
      <c r="M18" s="147">
        <f>SUM(M8:M17)</f>
        <v>7</v>
      </c>
      <c r="N18" s="145">
        <v>7</v>
      </c>
      <c r="O18" s="146">
        <f>SUM(O8:O17)</f>
        <v>2</v>
      </c>
      <c r="P18" s="146">
        <f>SUM(P8:P17)</f>
        <v>2</v>
      </c>
      <c r="Q18" s="147">
        <f>SUM(Q8:Q17)</f>
        <v>6</v>
      </c>
      <c r="R18" s="145">
        <v>6</v>
      </c>
      <c r="S18" s="146">
        <f>SUM(S8:S17)</f>
        <v>3</v>
      </c>
      <c r="T18" s="146">
        <f>SUM(T8:T17)</f>
        <v>0</v>
      </c>
      <c r="U18" s="147">
        <f>SUM(U8:U17)</f>
        <v>6</v>
      </c>
      <c r="V18" s="145">
        <v>9</v>
      </c>
      <c r="W18" s="146">
        <f>SUM(W8:W17)</f>
        <v>2</v>
      </c>
      <c r="X18" s="146">
        <f>SUM(X8:X17)</f>
        <v>9</v>
      </c>
      <c r="Y18" s="146">
        <f>SUM(Y8:Y17)</f>
        <v>13</v>
      </c>
      <c r="Z18" s="145">
        <v>8</v>
      </c>
      <c r="AA18" s="146">
        <f>SUM(AA8:AA16)</f>
        <v>0</v>
      </c>
      <c r="AB18" s="146">
        <f>SUM(AB8:AB16)</f>
        <v>0</v>
      </c>
      <c r="AC18" s="147">
        <f>SUM(AC8:AC16)</f>
        <v>0</v>
      </c>
      <c r="AD18" s="145">
        <v>9</v>
      </c>
      <c r="AE18" s="146">
        <f>SUM(AE8:AE17)</f>
        <v>5</v>
      </c>
      <c r="AF18" s="146">
        <f>SUM(AF8:AF17)</f>
        <v>0</v>
      </c>
      <c r="AG18" s="147">
        <f>SUM(AG8:AG17)</f>
        <v>10</v>
      </c>
      <c r="AH18" s="145">
        <v>8</v>
      </c>
      <c r="AI18" s="146">
        <f>SUM(AI8:AI17)</f>
        <v>0</v>
      </c>
      <c r="AJ18" s="146">
        <f>SUM(AJ8:AJ17)</f>
        <v>0</v>
      </c>
      <c r="AK18" s="147">
        <f>SUM(AK8:AK17)</f>
        <v>0</v>
      </c>
      <c r="AL18" s="145">
        <v>8</v>
      </c>
      <c r="AM18" s="146">
        <f>SUM(AM8:AM17)</f>
        <v>0</v>
      </c>
      <c r="AN18" s="146">
        <f>SUM(AN8:AN17)</f>
        <v>0</v>
      </c>
      <c r="AO18" s="147">
        <f>SUM(AO8:AO17)</f>
        <v>0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30</v>
      </c>
      <c r="D19" s="134">
        <f>D18*15</f>
        <v>30</v>
      </c>
      <c r="G19" s="134">
        <f>G18*15</f>
        <v>30</v>
      </c>
      <c r="H19" s="134">
        <f>H18*15</f>
        <v>30</v>
      </c>
      <c r="K19" s="134">
        <f>K18*15</f>
        <v>30</v>
      </c>
      <c r="L19" s="134">
        <f>L18*15</f>
        <v>45</v>
      </c>
      <c r="O19" s="134">
        <f>O18*15</f>
        <v>30</v>
      </c>
      <c r="P19" s="134">
        <f>P18*15</f>
        <v>30</v>
      </c>
      <c r="S19" s="134">
        <f>S18*15</f>
        <v>45</v>
      </c>
      <c r="T19" s="134">
        <f>T18*15</f>
        <v>0</v>
      </c>
      <c r="W19" s="134">
        <f>W18*15</f>
        <v>30</v>
      </c>
      <c r="X19" s="134">
        <f>X18*15</f>
        <v>135</v>
      </c>
      <c r="AA19" s="134">
        <f>AA18*15</f>
        <v>0</v>
      </c>
      <c r="AB19" s="134">
        <f>AB18*15</f>
        <v>0</v>
      </c>
      <c r="AE19" s="134">
        <f>AE18*15</f>
        <v>75</v>
      </c>
      <c r="AF19" s="134">
        <f>AF18*15</f>
        <v>0</v>
      </c>
      <c r="AI19" s="134">
        <f>AI18*15</f>
        <v>0</v>
      </c>
      <c r="AJ19" s="134">
        <f>AJ18*15</f>
        <v>0</v>
      </c>
      <c r="AM19" s="134">
        <f>AM18*15</f>
        <v>0</v>
      </c>
      <c r="AN19" s="134">
        <f>AN18*15</f>
        <v>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57"/>
  </sheetPr>
  <dimension ref="A1:BE29"/>
  <sheetViews>
    <sheetView topLeftCell="A7" zoomScale="80" zoomScaleNormal="80" workbookViewId="0">
      <selection activeCell="AP14" sqref="AP14"/>
    </sheetView>
  </sheetViews>
  <sheetFormatPr baseColWidth="10" defaultColWidth="11.42578125" defaultRowHeight="15" x14ac:dyDescent="0.25"/>
  <cols>
    <col min="1" max="1" width="12.85546875" customWidth="1"/>
    <col min="2" max="2" width="31.85546875" customWidth="1"/>
    <col min="3" max="5" width="7" customWidth="1"/>
    <col min="6" max="6" width="31.7109375" customWidth="1"/>
    <col min="7" max="9" width="7" customWidth="1"/>
    <col min="10" max="10" width="31.7109375" customWidth="1"/>
    <col min="11" max="13" width="7" customWidth="1"/>
    <col min="14" max="14" width="31.7109375" customWidth="1"/>
    <col min="15" max="17" width="7" customWidth="1"/>
    <col min="18" max="18" width="31.7109375" customWidth="1"/>
    <col min="19" max="21" width="7" customWidth="1"/>
    <col min="22" max="22" width="31.7109375" customWidth="1"/>
    <col min="23" max="25" width="7" customWidth="1"/>
    <col min="26" max="26" width="31.7109375" customWidth="1"/>
    <col min="27" max="29" width="7" customWidth="1"/>
    <col min="30" max="30" width="31.5703125" customWidth="1"/>
    <col min="31" max="31" width="10.28515625" customWidth="1"/>
    <col min="32" max="33" width="7" customWidth="1"/>
    <col min="34" max="34" width="31.7109375" customWidth="1"/>
    <col min="35" max="37" width="7" customWidth="1"/>
    <col min="38" max="38" width="31.7109375" customWidth="1"/>
    <col min="39" max="39" width="8.85546875" customWidth="1"/>
    <col min="40" max="40" width="9.42578125" customWidth="1"/>
    <col min="41" max="41" width="7" customWidth="1"/>
    <col min="42" max="42" width="31.7109375" customWidth="1"/>
    <col min="43" max="45" width="7" customWidth="1"/>
    <col min="46" max="46" width="31.7109375" customWidth="1"/>
    <col min="47" max="49" width="7" customWidth="1"/>
    <col min="50" max="50" width="31.5703125" customWidth="1"/>
    <col min="51" max="53" width="7" customWidth="1"/>
    <col min="54" max="54" width="31.5703125" customWidth="1"/>
    <col min="55" max="57" width="7" customWidth="1"/>
  </cols>
  <sheetData>
    <row r="1" spans="2:57" ht="26.25" x14ac:dyDescent="0.4">
      <c r="B1" s="9" t="s">
        <v>0</v>
      </c>
    </row>
    <row r="2" spans="2:57" ht="21" x14ac:dyDescent="0.35">
      <c r="B2" s="8" t="s">
        <v>1</v>
      </c>
    </row>
    <row r="3" spans="2:57" ht="21" x14ac:dyDescent="0.35">
      <c r="B3" s="7" t="s">
        <v>2</v>
      </c>
    </row>
    <row r="4" spans="2:57" ht="18.75" x14ac:dyDescent="0.3">
      <c r="B4" s="67" t="s">
        <v>104</v>
      </c>
    </row>
    <row r="5" spans="2:57" ht="15.75" thickBot="1" x14ac:dyDescent="0.3"/>
    <row r="6" spans="2:57" s="68" customFormat="1" ht="21" x14ac:dyDescent="0.35">
      <c r="B6" s="213" t="s">
        <v>3</v>
      </c>
      <c r="C6" s="214"/>
      <c r="D6" s="214"/>
      <c r="E6" s="215"/>
      <c r="F6" s="216" t="s">
        <v>4</v>
      </c>
      <c r="G6" s="217"/>
      <c r="H6" s="217"/>
      <c r="I6" s="218"/>
      <c r="J6" s="213" t="s">
        <v>5</v>
      </c>
      <c r="K6" s="214"/>
      <c r="L6" s="214"/>
      <c r="M6" s="215"/>
      <c r="N6" s="216" t="s">
        <v>6</v>
      </c>
      <c r="O6" s="217"/>
      <c r="P6" s="217"/>
      <c r="Q6" s="218"/>
      <c r="R6" s="213" t="s">
        <v>7</v>
      </c>
      <c r="S6" s="214"/>
      <c r="T6" s="214"/>
      <c r="U6" s="215"/>
      <c r="V6" s="216" t="s">
        <v>8</v>
      </c>
      <c r="W6" s="217"/>
      <c r="X6" s="217"/>
      <c r="Y6" s="218"/>
      <c r="Z6" s="213" t="s">
        <v>9</v>
      </c>
      <c r="AA6" s="214"/>
      <c r="AB6" s="214"/>
      <c r="AC6" s="215"/>
      <c r="AD6" s="216" t="s">
        <v>10</v>
      </c>
      <c r="AE6" s="217"/>
      <c r="AF6" s="217"/>
      <c r="AG6" s="218"/>
      <c r="AH6" s="213" t="s">
        <v>11</v>
      </c>
      <c r="AI6" s="214"/>
      <c r="AJ6" s="214"/>
      <c r="AK6" s="215"/>
      <c r="AL6" s="216" t="s">
        <v>12</v>
      </c>
      <c r="AM6" s="217"/>
      <c r="AN6" s="217"/>
      <c r="AO6" s="218"/>
      <c r="AP6" s="213" t="s">
        <v>13</v>
      </c>
      <c r="AQ6" s="214"/>
      <c r="AR6" s="214"/>
      <c r="AS6" s="215"/>
      <c r="AT6" s="216" t="s">
        <v>14</v>
      </c>
      <c r="AU6" s="217"/>
      <c r="AV6" s="217"/>
      <c r="AW6" s="218"/>
      <c r="AX6" s="213" t="s">
        <v>105</v>
      </c>
      <c r="AY6" s="214"/>
      <c r="AZ6" s="214"/>
      <c r="BA6" s="215"/>
      <c r="BB6" s="216" t="s">
        <v>106</v>
      </c>
      <c r="BC6" s="217"/>
      <c r="BD6" s="217"/>
      <c r="BE6" s="218"/>
    </row>
    <row r="7" spans="2:57" s="75" customFormat="1" ht="15.75" x14ac:dyDescent="0.25">
      <c r="B7" s="69" t="s">
        <v>15</v>
      </c>
      <c r="C7" s="70" t="s">
        <v>16</v>
      </c>
      <c r="D7" s="70" t="s">
        <v>17</v>
      </c>
      <c r="E7" s="71" t="s">
        <v>18</v>
      </c>
      <c r="F7" s="72" t="s">
        <v>15</v>
      </c>
      <c r="G7" s="73" t="s">
        <v>16</v>
      </c>
      <c r="H7" s="73" t="s">
        <v>17</v>
      </c>
      <c r="I7" s="74" t="s">
        <v>18</v>
      </c>
      <c r="J7" s="69" t="s">
        <v>15</v>
      </c>
      <c r="K7" s="70" t="s">
        <v>16</v>
      </c>
      <c r="L7" s="70" t="s">
        <v>17</v>
      </c>
      <c r="M7" s="71" t="s">
        <v>18</v>
      </c>
      <c r="N7" s="72" t="s">
        <v>15</v>
      </c>
      <c r="O7" s="73" t="s">
        <v>16</v>
      </c>
      <c r="P7" s="73" t="s">
        <v>17</v>
      </c>
      <c r="Q7" s="74" t="s">
        <v>18</v>
      </c>
      <c r="R7" s="69" t="s">
        <v>15</v>
      </c>
      <c r="S7" s="70" t="s">
        <v>16</v>
      </c>
      <c r="T7" s="70" t="s">
        <v>17</v>
      </c>
      <c r="U7" s="71" t="s">
        <v>18</v>
      </c>
      <c r="V7" s="72" t="s">
        <v>15</v>
      </c>
      <c r="W7" s="73" t="s">
        <v>16</v>
      </c>
      <c r="X7" s="73" t="s">
        <v>17</v>
      </c>
      <c r="Y7" s="74" t="s">
        <v>18</v>
      </c>
      <c r="Z7" s="69" t="s">
        <v>15</v>
      </c>
      <c r="AA7" s="70" t="s">
        <v>16</v>
      </c>
      <c r="AB7" s="70" t="s">
        <v>17</v>
      </c>
      <c r="AC7" s="71" t="s">
        <v>18</v>
      </c>
      <c r="AD7" s="72" t="s">
        <v>15</v>
      </c>
      <c r="AE7" s="73" t="s">
        <v>16</v>
      </c>
      <c r="AF7" s="73" t="s">
        <v>17</v>
      </c>
      <c r="AG7" s="74" t="s">
        <v>18</v>
      </c>
      <c r="AH7" s="69" t="s">
        <v>15</v>
      </c>
      <c r="AI7" s="70" t="s">
        <v>16</v>
      </c>
      <c r="AJ7" s="70" t="s">
        <v>17</v>
      </c>
      <c r="AK7" s="71" t="s">
        <v>18</v>
      </c>
      <c r="AL7" s="72" t="s">
        <v>15</v>
      </c>
      <c r="AM7" s="73" t="s">
        <v>16</v>
      </c>
      <c r="AN7" s="73" t="s">
        <v>17</v>
      </c>
      <c r="AO7" s="74" t="s">
        <v>18</v>
      </c>
      <c r="AP7" s="69" t="s">
        <v>15</v>
      </c>
      <c r="AQ7" s="70" t="s">
        <v>16</v>
      </c>
      <c r="AR7" s="70" t="s">
        <v>17</v>
      </c>
      <c r="AS7" s="71" t="s">
        <v>18</v>
      </c>
      <c r="AT7" s="72" t="s">
        <v>15</v>
      </c>
      <c r="AU7" s="73" t="s">
        <v>16</v>
      </c>
      <c r="AV7" s="73" t="s">
        <v>17</v>
      </c>
      <c r="AW7" s="74" t="s">
        <v>18</v>
      </c>
      <c r="AX7" s="69" t="s">
        <v>15</v>
      </c>
      <c r="AY7" s="70" t="s">
        <v>16</v>
      </c>
      <c r="AZ7" s="70" t="s">
        <v>17</v>
      </c>
      <c r="BA7" s="71" t="s">
        <v>18</v>
      </c>
      <c r="BB7" s="72" t="s">
        <v>15</v>
      </c>
      <c r="BC7" s="73" t="s">
        <v>16</v>
      </c>
      <c r="BD7" s="73" t="s">
        <v>17</v>
      </c>
      <c r="BE7" s="74" t="s">
        <v>18</v>
      </c>
    </row>
    <row r="8" spans="2:57" s="79" customFormat="1" ht="36" customHeight="1" x14ac:dyDescent="0.25">
      <c r="B8" s="87"/>
      <c r="C8" s="88"/>
      <c r="D8" s="88"/>
      <c r="E8" s="89"/>
      <c r="F8" s="87"/>
      <c r="G8" s="88"/>
      <c r="H8" s="88"/>
      <c r="I8" s="89"/>
      <c r="M8" s="89"/>
      <c r="N8" s="87"/>
      <c r="O8" s="88"/>
      <c r="P8" s="88"/>
      <c r="Q8" s="89"/>
      <c r="R8" s="87"/>
      <c r="S8" s="88"/>
      <c r="T8" s="88"/>
      <c r="U8" s="89"/>
      <c r="V8" s="87"/>
      <c r="W8" s="88"/>
      <c r="X8" s="88"/>
      <c r="Y8" s="89"/>
      <c r="Z8" s="115" t="s">
        <v>34</v>
      </c>
      <c r="AA8" s="116">
        <v>4</v>
      </c>
      <c r="AB8" s="116">
        <v>2</v>
      </c>
      <c r="AC8" s="117">
        <f>(AA8*2)+AB8</f>
        <v>10</v>
      </c>
      <c r="AD8" s="115" t="s">
        <v>96</v>
      </c>
      <c r="AE8" s="116">
        <v>2</v>
      </c>
      <c r="AF8" s="116">
        <v>0</v>
      </c>
      <c r="AG8" s="117">
        <f t="shared" ref="AG8" si="0">(AE8*2)+AF8</f>
        <v>4</v>
      </c>
      <c r="AH8" s="115" t="s">
        <v>71</v>
      </c>
      <c r="AI8" s="116">
        <v>0</v>
      </c>
      <c r="AJ8" s="116">
        <v>6</v>
      </c>
      <c r="AK8" s="117">
        <v>2</v>
      </c>
      <c r="AL8" s="115" t="s">
        <v>68</v>
      </c>
      <c r="AM8" s="116">
        <v>2</v>
      </c>
      <c r="AN8" s="116">
        <v>0</v>
      </c>
      <c r="AO8" s="117">
        <f t="shared" ref="AO8" si="1">(AM8*2)+AN8</f>
        <v>4</v>
      </c>
      <c r="AP8" s="90"/>
      <c r="AQ8" s="91"/>
      <c r="AR8" s="91"/>
      <c r="AS8" s="92"/>
      <c r="AT8" s="90"/>
      <c r="AU8" s="91"/>
      <c r="AV8" s="91"/>
      <c r="AW8" s="92"/>
      <c r="AX8" s="90"/>
      <c r="AY8" s="91"/>
      <c r="AZ8" s="91"/>
      <c r="BA8" s="92"/>
      <c r="BB8" s="90"/>
      <c r="BC8" s="91"/>
      <c r="BD8" s="91"/>
      <c r="BE8" s="92"/>
    </row>
    <row r="9" spans="2:57" s="79" customFormat="1" ht="36" customHeight="1" x14ac:dyDescent="0.25">
      <c r="B9" s="87"/>
      <c r="C9" s="88"/>
      <c r="D9" s="88"/>
      <c r="E9" s="89"/>
      <c r="F9" s="87"/>
      <c r="G9" s="88"/>
      <c r="H9" s="88"/>
      <c r="I9" s="89"/>
      <c r="J9" s="87"/>
      <c r="K9" s="88"/>
      <c r="L9" s="88"/>
      <c r="M9" s="89"/>
      <c r="N9" s="87"/>
      <c r="O9" s="88"/>
      <c r="P9" s="88"/>
      <c r="Q9" s="89"/>
      <c r="R9" s="87"/>
      <c r="S9" s="88"/>
      <c r="T9" s="88"/>
      <c r="U9" s="89"/>
      <c r="W9" s="88"/>
      <c r="X9" s="88"/>
      <c r="Y9" s="89"/>
      <c r="Z9" s="115" t="s">
        <v>56</v>
      </c>
      <c r="AA9" s="116">
        <v>1</v>
      </c>
      <c r="AB9" s="116">
        <v>2</v>
      </c>
      <c r="AC9" s="117">
        <f t="shared" ref="AC9:AC12" si="2">(AA9*2)+AB9</f>
        <v>4</v>
      </c>
      <c r="AD9" s="115" t="s">
        <v>67</v>
      </c>
      <c r="AE9" s="116">
        <v>2</v>
      </c>
      <c r="AF9" s="116">
        <v>0</v>
      </c>
      <c r="AG9" s="117">
        <f>(AE9*2)+AF9</f>
        <v>4</v>
      </c>
      <c r="AH9" s="115" t="s">
        <v>62</v>
      </c>
      <c r="AI9" s="116">
        <v>3</v>
      </c>
      <c r="AJ9" s="116">
        <v>0</v>
      </c>
      <c r="AK9" s="117">
        <f>(AI9*2)+AJ9</f>
        <v>6</v>
      </c>
      <c r="AL9" s="115" t="s">
        <v>66</v>
      </c>
      <c r="AM9" s="116">
        <v>2</v>
      </c>
      <c r="AN9" s="116">
        <v>0</v>
      </c>
      <c r="AO9" s="117">
        <f>(AM9*2)+AN9</f>
        <v>4</v>
      </c>
      <c r="AP9" s="87"/>
      <c r="AQ9" s="88"/>
      <c r="AR9" s="88"/>
      <c r="AS9" s="89"/>
      <c r="AT9" s="87"/>
      <c r="AU9" s="88"/>
      <c r="AV9" s="88"/>
      <c r="AW9" s="89"/>
      <c r="AX9" s="87"/>
      <c r="AY9" s="88"/>
      <c r="AZ9" s="88"/>
      <c r="BA9" s="89"/>
      <c r="BB9" s="87"/>
      <c r="BC9" s="88"/>
      <c r="BD9" s="88"/>
      <c r="BE9" s="89"/>
    </row>
    <row r="10" spans="2:57" s="79" customFormat="1" ht="36" customHeight="1" x14ac:dyDescent="0.25">
      <c r="B10" s="87"/>
      <c r="C10" s="88"/>
      <c r="D10" s="88"/>
      <c r="E10" s="89"/>
      <c r="F10" s="87"/>
      <c r="G10" s="88"/>
      <c r="H10" s="88"/>
      <c r="I10" s="89"/>
      <c r="J10" s="87"/>
      <c r="K10" s="88"/>
      <c r="L10" s="88"/>
      <c r="M10" s="89"/>
      <c r="N10" s="87"/>
      <c r="O10" s="88"/>
      <c r="P10" s="88"/>
      <c r="Q10" s="89"/>
      <c r="R10" s="87"/>
      <c r="S10" s="88"/>
      <c r="T10" s="88"/>
      <c r="U10" s="89"/>
      <c r="V10" s="87"/>
      <c r="W10" s="88"/>
      <c r="X10" s="88"/>
      <c r="Y10" s="89"/>
      <c r="Z10" s="87"/>
      <c r="AA10" s="88"/>
      <c r="AB10" s="88"/>
      <c r="AC10" s="89"/>
      <c r="AE10" s="88"/>
      <c r="AF10" s="88"/>
      <c r="AG10" s="89"/>
      <c r="AH10" s="118" t="s">
        <v>65</v>
      </c>
      <c r="AI10" s="116">
        <v>3</v>
      </c>
      <c r="AJ10" s="116">
        <v>0</v>
      </c>
      <c r="AK10" s="117">
        <f t="shared" ref="AK10:AK11" si="3">(AI10*2)+AJ10</f>
        <v>6</v>
      </c>
      <c r="AL10" s="115" t="s">
        <v>72</v>
      </c>
      <c r="AM10" s="116">
        <v>4</v>
      </c>
      <c r="AN10" s="116">
        <v>0</v>
      </c>
      <c r="AO10" s="117">
        <f>(AM10*2)+AN10</f>
        <v>8</v>
      </c>
      <c r="AP10" s="81"/>
      <c r="AQ10" s="82"/>
      <c r="AR10" s="82"/>
      <c r="AS10" s="83"/>
      <c r="AT10" s="81"/>
      <c r="AU10" s="82"/>
      <c r="AV10" s="82"/>
      <c r="AW10" s="83"/>
      <c r="AX10" s="81"/>
      <c r="AY10" s="82"/>
      <c r="AZ10" s="82"/>
      <c r="BA10" s="83"/>
      <c r="BB10" s="81"/>
      <c r="BC10" s="82"/>
      <c r="BD10" s="82"/>
      <c r="BE10" s="83"/>
    </row>
    <row r="11" spans="2:57" s="79" customFormat="1" ht="36" customHeight="1" x14ac:dyDescent="0.25">
      <c r="B11" s="87"/>
      <c r="C11" s="88"/>
      <c r="D11" s="88"/>
      <c r="E11" s="89"/>
      <c r="F11" s="87"/>
      <c r="G11" s="88"/>
      <c r="H11" s="88"/>
      <c r="I11" s="89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87"/>
      <c r="AA11" s="88"/>
      <c r="AB11" s="88"/>
      <c r="AC11" s="89"/>
      <c r="AD11" s="87"/>
      <c r="AE11" s="88"/>
      <c r="AF11" s="88"/>
      <c r="AG11" s="89"/>
      <c r="AH11" s="115" t="s">
        <v>64</v>
      </c>
      <c r="AI11" s="116">
        <v>2</v>
      </c>
      <c r="AJ11" s="116">
        <v>0</v>
      </c>
      <c r="AK11" s="117">
        <f t="shared" si="3"/>
        <v>4</v>
      </c>
      <c r="AL11" s="115" t="s">
        <v>73</v>
      </c>
      <c r="AM11" s="116">
        <v>3</v>
      </c>
      <c r="AN11" s="116">
        <v>0</v>
      </c>
      <c r="AO11" s="117">
        <f t="shared" ref="AO11:AO12" si="4">(AM11*2)+AN11</f>
        <v>6</v>
      </c>
      <c r="AP11" s="81"/>
      <c r="AQ11" s="82"/>
      <c r="AR11" s="82"/>
      <c r="AS11" s="83"/>
      <c r="AT11" s="81"/>
      <c r="AU11" s="82"/>
      <c r="AV11" s="82"/>
      <c r="AW11" s="83"/>
      <c r="AX11" s="81"/>
      <c r="AY11" s="82"/>
      <c r="AZ11" s="82"/>
      <c r="BA11" s="83"/>
      <c r="BB11" s="81"/>
      <c r="BC11" s="82"/>
      <c r="BD11" s="82"/>
      <c r="BE11" s="83"/>
    </row>
    <row r="12" spans="2:57" s="79" customFormat="1" ht="36" customHeight="1" x14ac:dyDescent="0.25">
      <c r="B12" s="87"/>
      <c r="C12" s="88"/>
      <c r="D12" s="88"/>
      <c r="E12" s="89"/>
      <c r="G12" s="88"/>
      <c r="H12" s="88"/>
      <c r="I12" s="89"/>
      <c r="J12" s="87"/>
      <c r="K12" s="88"/>
      <c r="L12" s="88"/>
      <c r="M12" s="89"/>
      <c r="N12" s="87"/>
      <c r="O12" s="88"/>
      <c r="P12" s="88"/>
      <c r="Q12" s="89"/>
      <c r="R12" s="115" t="s">
        <v>59</v>
      </c>
      <c r="S12" s="116">
        <v>4</v>
      </c>
      <c r="T12" s="116">
        <v>0</v>
      </c>
      <c r="U12" s="117">
        <f>(S12*2)+T12</f>
        <v>8</v>
      </c>
      <c r="V12" s="115" t="s">
        <v>57</v>
      </c>
      <c r="W12" s="116">
        <v>3</v>
      </c>
      <c r="X12" s="116">
        <v>0</v>
      </c>
      <c r="Y12" s="117">
        <f>(W12*2)+X12</f>
        <v>6</v>
      </c>
      <c r="Z12" s="87"/>
      <c r="AA12" s="88"/>
      <c r="AB12" s="88"/>
      <c r="AC12" s="89"/>
      <c r="AD12" s="87"/>
      <c r="AE12" s="88"/>
      <c r="AF12" s="88"/>
      <c r="AG12" s="89"/>
      <c r="AH12" s="115" t="s">
        <v>69</v>
      </c>
      <c r="AI12" s="116">
        <v>3</v>
      </c>
      <c r="AJ12" s="116">
        <v>0</v>
      </c>
      <c r="AK12" s="117">
        <f>(AI12*2)+AJ12</f>
        <v>6</v>
      </c>
      <c r="AL12" s="115" t="s">
        <v>74</v>
      </c>
      <c r="AM12" s="116">
        <v>4</v>
      </c>
      <c r="AN12" s="116">
        <v>0</v>
      </c>
      <c r="AO12" s="117">
        <f t="shared" si="4"/>
        <v>8</v>
      </c>
      <c r="AP12" s="81"/>
      <c r="AQ12" s="82"/>
      <c r="AR12" s="82"/>
      <c r="AS12" s="83"/>
      <c r="AT12" s="81"/>
      <c r="AU12" s="82"/>
      <c r="AV12" s="82"/>
      <c r="AW12" s="83"/>
      <c r="AX12" s="81"/>
      <c r="AY12" s="82"/>
      <c r="AZ12" s="82"/>
      <c r="BA12" s="83"/>
      <c r="BB12" s="81"/>
      <c r="BC12" s="82"/>
      <c r="BD12" s="82"/>
      <c r="BE12" s="83"/>
    </row>
    <row r="13" spans="2:57" s="79" customFormat="1" ht="36" customHeight="1" x14ac:dyDescent="0.25">
      <c r="B13" s="87"/>
      <c r="C13" s="88"/>
      <c r="D13" s="88"/>
      <c r="E13" s="89"/>
      <c r="J13" s="87"/>
      <c r="K13" s="88"/>
      <c r="L13" s="88"/>
      <c r="M13" s="89"/>
      <c r="N13" s="87"/>
      <c r="O13" s="88"/>
      <c r="P13" s="88"/>
      <c r="Q13" s="89"/>
      <c r="R13" s="115" t="s">
        <v>60</v>
      </c>
      <c r="S13" s="116">
        <v>0</v>
      </c>
      <c r="T13" s="116">
        <v>6</v>
      </c>
      <c r="U13" s="117">
        <v>2</v>
      </c>
      <c r="V13" s="115" t="s">
        <v>58</v>
      </c>
      <c r="W13" s="116">
        <v>3</v>
      </c>
      <c r="X13" s="116">
        <v>0</v>
      </c>
      <c r="Y13" s="117">
        <f>(W13*2)+X13</f>
        <v>6</v>
      </c>
      <c r="Z13" s="87"/>
      <c r="AA13" s="88"/>
      <c r="AB13" s="88"/>
      <c r="AC13" s="89"/>
      <c r="AD13" s="87"/>
      <c r="AE13" s="88"/>
      <c r="AF13" s="88"/>
      <c r="AG13" s="89"/>
      <c r="AH13" s="115" t="s">
        <v>70</v>
      </c>
      <c r="AI13" s="116">
        <v>3</v>
      </c>
      <c r="AJ13" s="116">
        <v>0</v>
      </c>
      <c r="AK13" s="117">
        <f>(AI13*2)+AJ13</f>
        <v>6</v>
      </c>
      <c r="AL13" s="115" t="s">
        <v>75</v>
      </c>
      <c r="AM13" s="116">
        <v>0</v>
      </c>
      <c r="AN13" s="116">
        <v>6</v>
      </c>
      <c r="AO13" s="117">
        <v>2</v>
      </c>
      <c r="AP13" s="81"/>
      <c r="AQ13" s="82"/>
      <c r="AR13" s="82"/>
      <c r="AS13" s="83"/>
      <c r="AT13" s="81"/>
      <c r="AU13" s="82"/>
      <c r="AV13" s="82"/>
      <c r="AW13" s="83"/>
      <c r="AX13" s="81"/>
      <c r="AY13" s="82"/>
      <c r="AZ13" s="82"/>
      <c r="BA13" s="83"/>
      <c r="BB13" s="81"/>
      <c r="BC13" s="82"/>
      <c r="BD13" s="82"/>
      <c r="BE13" s="83"/>
    </row>
    <row r="14" spans="2:57" s="79" customFormat="1" ht="36" customHeight="1" x14ac:dyDescent="0.25">
      <c r="B14" s="87"/>
      <c r="C14" s="88"/>
      <c r="D14" s="88"/>
      <c r="E14" s="89"/>
      <c r="F14" s="87"/>
      <c r="G14" s="88"/>
      <c r="H14" s="88"/>
      <c r="I14" s="89"/>
      <c r="N14" s="87"/>
      <c r="O14" s="93"/>
      <c r="P14" s="93"/>
      <c r="Q14" s="92"/>
      <c r="V14" s="115" t="s">
        <v>61</v>
      </c>
      <c r="W14" s="116">
        <v>3</v>
      </c>
      <c r="X14" s="116">
        <v>0</v>
      </c>
      <c r="Y14" s="117">
        <f>(W14*2)+X14</f>
        <v>6</v>
      </c>
      <c r="Z14" s="90"/>
      <c r="AA14" s="91"/>
      <c r="AB14" s="91"/>
      <c r="AC14" s="92"/>
      <c r="AD14" s="87"/>
      <c r="AE14" s="88"/>
      <c r="AF14" s="88"/>
      <c r="AG14" s="89"/>
      <c r="AH14" s="90"/>
      <c r="AI14" s="91"/>
      <c r="AJ14" s="91"/>
      <c r="AK14" s="92"/>
      <c r="AL14" s="118" t="s">
        <v>97</v>
      </c>
      <c r="AM14" s="116">
        <v>2</v>
      </c>
      <c r="AN14" s="116">
        <v>0</v>
      </c>
      <c r="AO14" s="117">
        <f>(AM14*2)+AN14</f>
        <v>4</v>
      </c>
      <c r="AP14" s="81"/>
      <c r="AQ14" s="82"/>
      <c r="AR14" s="82"/>
      <c r="AS14" s="83"/>
      <c r="AT14" s="81"/>
      <c r="AU14" s="82"/>
      <c r="AV14" s="82"/>
      <c r="AW14" s="83"/>
      <c r="AX14" s="81"/>
      <c r="AY14" s="82"/>
      <c r="AZ14" s="82"/>
      <c r="BA14" s="83"/>
      <c r="BB14" s="81"/>
      <c r="BC14" s="82"/>
      <c r="BD14" s="82"/>
      <c r="BE14" s="83"/>
    </row>
    <row r="15" spans="2:57" s="79" customFormat="1" ht="36" customHeight="1" x14ac:dyDescent="0.25">
      <c r="B15" s="87"/>
      <c r="C15" s="88"/>
      <c r="D15" s="88"/>
      <c r="E15" s="89"/>
      <c r="F15" s="90"/>
      <c r="G15" s="91"/>
      <c r="H15" s="91"/>
      <c r="I15" s="92"/>
      <c r="J15" s="90"/>
      <c r="K15" s="91"/>
      <c r="L15" s="91"/>
      <c r="M15" s="92"/>
      <c r="R15" s="87"/>
      <c r="S15" s="88"/>
      <c r="T15" s="88"/>
      <c r="U15" s="89"/>
      <c r="V15" s="115" t="s">
        <v>63</v>
      </c>
      <c r="W15" s="116">
        <v>0</v>
      </c>
      <c r="X15" s="116">
        <v>6</v>
      </c>
      <c r="Y15" s="117">
        <v>2</v>
      </c>
      <c r="Z15" s="90"/>
      <c r="AA15" s="91"/>
      <c r="AB15" s="91"/>
      <c r="AC15" s="92"/>
      <c r="AD15" s="87"/>
      <c r="AE15" s="88"/>
      <c r="AF15" s="88"/>
      <c r="AG15" s="89"/>
      <c r="AH15" s="93"/>
      <c r="AI15" s="93"/>
      <c r="AJ15" s="93"/>
      <c r="AK15" s="93"/>
      <c r="AL15" s="90"/>
      <c r="AM15" s="91"/>
      <c r="AN15" s="91"/>
      <c r="AO15" s="92"/>
      <c r="AP15" s="81"/>
      <c r="AQ15" s="82"/>
      <c r="AR15" s="82"/>
      <c r="AS15" s="83"/>
      <c r="AT15" s="81"/>
      <c r="AU15" s="82"/>
      <c r="AV15" s="82"/>
      <c r="AW15" s="83"/>
      <c r="AX15" s="81"/>
      <c r="AY15" s="82"/>
      <c r="AZ15" s="82"/>
      <c r="BA15" s="83"/>
      <c r="BB15" s="81"/>
      <c r="BC15" s="82"/>
      <c r="BD15" s="82"/>
      <c r="BE15" s="83"/>
    </row>
    <row r="16" spans="2:57" s="79" customFormat="1" ht="36" customHeight="1" x14ac:dyDescent="0.25">
      <c r="B16" s="87"/>
      <c r="C16" s="88"/>
      <c r="D16" s="88"/>
      <c r="E16" s="89"/>
      <c r="F16" s="87"/>
      <c r="G16" s="88"/>
      <c r="H16" s="88"/>
      <c r="I16" s="89"/>
      <c r="J16" s="87"/>
      <c r="K16" s="88"/>
      <c r="L16" s="88"/>
      <c r="M16" s="89"/>
      <c r="N16" s="87"/>
      <c r="O16" s="88"/>
      <c r="P16" s="88"/>
      <c r="Q16" s="89"/>
      <c r="R16" s="93"/>
      <c r="S16" s="93"/>
      <c r="T16" s="93"/>
      <c r="U16" s="92"/>
      <c r="V16" s="87"/>
      <c r="W16" s="88"/>
      <c r="X16" s="88"/>
      <c r="Y16" s="89"/>
      <c r="AD16" s="87"/>
      <c r="AE16" s="88"/>
      <c r="AF16" s="88"/>
      <c r="AG16" s="89"/>
      <c r="AL16" s="87"/>
      <c r="AP16" s="81"/>
      <c r="AQ16" s="82"/>
      <c r="AR16" s="82"/>
      <c r="AS16" s="83"/>
      <c r="AT16" s="81"/>
      <c r="AU16" s="82"/>
      <c r="AV16" s="82"/>
      <c r="AW16" s="83"/>
      <c r="AX16" s="81"/>
      <c r="AY16" s="82"/>
      <c r="AZ16" s="82"/>
      <c r="BA16" s="83"/>
      <c r="BB16" s="81"/>
      <c r="BC16" s="82"/>
      <c r="BD16" s="82"/>
      <c r="BE16" s="83"/>
    </row>
    <row r="17" spans="1:57" s="79" customFormat="1" ht="36" customHeight="1" thickBot="1" x14ac:dyDescent="0.3">
      <c r="B17" s="94"/>
      <c r="C17" s="95"/>
      <c r="D17" s="95"/>
      <c r="E17" s="89"/>
      <c r="F17" s="94"/>
      <c r="G17" s="95"/>
      <c r="H17" s="95"/>
      <c r="I17" s="89"/>
      <c r="J17" s="94"/>
      <c r="K17" s="95"/>
      <c r="L17" s="95"/>
      <c r="M17" s="89"/>
      <c r="N17" s="94"/>
      <c r="O17" s="95"/>
      <c r="P17" s="95"/>
      <c r="Q17" s="89"/>
      <c r="R17" s="94"/>
      <c r="S17" s="95"/>
      <c r="T17" s="95"/>
      <c r="U17" s="89"/>
      <c r="V17" s="94"/>
      <c r="W17" s="95"/>
      <c r="X17" s="95"/>
      <c r="Y17" s="96"/>
      <c r="AD17" s="94"/>
      <c r="AE17" s="95"/>
      <c r="AF17" s="95"/>
      <c r="AG17" s="89"/>
      <c r="AH17" s="94"/>
      <c r="AI17" s="95"/>
      <c r="AJ17" s="95"/>
      <c r="AK17" s="96"/>
      <c r="AL17" s="94"/>
      <c r="AM17" s="95"/>
      <c r="AN17" s="95"/>
      <c r="AO17" s="96"/>
      <c r="AP17" s="97"/>
      <c r="AQ17" s="98"/>
      <c r="AR17" s="98"/>
      <c r="AS17" s="99"/>
      <c r="AT17" s="97"/>
      <c r="AU17" s="98"/>
      <c r="AV17" s="98"/>
      <c r="AW17" s="99"/>
      <c r="AX17" s="97"/>
      <c r="AY17" s="98"/>
      <c r="AZ17" s="98"/>
      <c r="BA17" s="99"/>
      <c r="BB17" s="97"/>
      <c r="BC17" s="98"/>
      <c r="BD17" s="98"/>
      <c r="BE17" s="99"/>
    </row>
    <row r="18" spans="1:57" s="148" customFormat="1" ht="36" customHeight="1" thickBot="1" x14ac:dyDescent="0.3">
      <c r="A18" s="144" t="s">
        <v>19</v>
      </c>
      <c r="B18" s="145">
        <v>6</v>
      </c>
      <c r="C18" s="146">
        <f>SUM(C8:C17)</f>
        <v>0</v>
      </c>
      <c r="D18" s="146">
        <f>SUM(D8:D17)</f>
        <v>0</v>
      </c>
      <c r="E18" s="147">
        <f>SUM(E8:E17)</f>
        <v>0</v>
      </c>
      <c r="F18" s="145">
        <v>5</v>
      </c>
      <c r="G18" s="146">
        <f>SUM(G8:G17)</f>
        <v>0</v>
      </c>
      <c r="H18" s="146">
        <f>SUM(H8:H17)</f>
        <v>0</v>
      </c>
      <c r="I18" s="147">
        <f>SUM(I8:I17)</f>
        <v>0</v>
      </c>
      <c r="J18" s="145">
        <v>6</v>
      </c>
      <c r="K18" s="146">
        <f>SUM(K8:K17)</f>
        <v>0</v>
      </c>
      <c r="L18" s="146">
        <f>SUM(L8:L17)</f>
        <v>0</v>
      </c>
      <c r="M18" s="147">
        <f>SUM(M8:M17)</f>
        <v>0</v>
      </c>
      <c r="N18" s="145">
        <v>7</v>
      </c>
      <c r="O18" s="146">
        <f>SUM(O8:O17)</f>
        <v>0</v>
      </c>
      <c r="P18" s="146">
        <f>SUM(P8:P17)</f>
        <v>0</v>
      </c>
      <c r="Q18" s="147">
        <f>SUM(Q8:Q17)</f>
        <v>0</v>
      </c>
      <c r="R18" s="145">
        <v>6</v>
      </c>
      <c r="S18" s="146">
        <f>SUM(S8:S17)</f>
        <v>4</v>
      </c>
      <c r="T18" s="146">
        <f>SUM(T8:T17)</f>
        <v>6</v>
      </c>
      <c r="U18" s="147">
        <f>SUM(U8:U17)</f>
        <v>10</v>
      </c>
      <c r="V18" s="145">
        <v>9</v>
      </c>
      <c r="W18" s="146">
        <f>SUM(W8:W17)</f>
        <v>9</v>
      </c>
      <c r="X18" s="146">
        <f>SUM(X8:X17)</f>
        <v>6</v>
      </c>
      <c r="Y18" s="146">
        <f>SUM(Y8:Y17)</f>
        <v>20</v>
      </c>
      <c r="Z18" s="145">
        <v>8</v>
      </c>
      <c r="AA18" s="146">
        <f>SUM(AA8:AA16)</f>
        <v>5</v>
      </c>
      <c r="AB18" s="146">
        <f>SUM(AB8:AB16)</f>
        <v>4</v>
      </c>
      <c r="AC18" s="147">
        <f>SUM(AC8:AC16)</f>
        <v>14</v>
      </c>
      <c r="AD18" s="145">
        <v>9</v>
      </c>
      <c r="AE18" s="146">
        <f>SUM(AE8:AE17)</f>
        <v>4</v>
      </c>
      <c r="AF18" s="146">
        <f>SUM(AF8:AF17)</f>
        <v>0</v>
      </c>
      <c r="AG18" s="147">
        <f>SUM(AG8:AG17)</f>
        <v>8</v>
      </c>
      <c r="AH18" s="145">
        <v>8</v>
      </c>
      <c r="AI18" s="146">
        <f>SUM(AI8:AI17)</f>
        <v>14</v>
      </c>
      <c r="AJ18" s="146">
        <f>SUM(AJ8:AJ17)</f>
        <v>6</v>
      </c>
      <c r="AK18" s="147">
        <f>SUM(AK8:AK17)</f>
        <v>30</v>
      </c>
      <c r="AL18" s="145">
        <v>8</v>
      </c>
      <c r="AM18" s="146">
        <f>SUM(AM8:AM17)</f>
        <v>17</v>
      </c>
      <c r="AN18" s="146">
        <f>SUM(AN8:AN17)</f>
        <v>6</v>
      </c>
      <c r="AO18" s="147">
        <f>SUM(AO8:AO17)</f>
        <v>36</v>
      </c>
      <c r="AP18" s="145">
        <v>1</v>
      </c>
      <c r="AQ18" s="146">
        <f>SUM(AQ8:AQ17)</f>
        <v>0</v>
      </c>
      <c r="AR18" s="146">
        <f>SUM(AR8:AR17)</f>
        <v>0</v>
      </c>
      <c r="AS18" s="147">
        <f>SUM(AS8:AS17)</f>
        <v>0</v>
      </c>
      <c r="AT18" s="145"/>
      <c r="AU18" s="146">
        <f>SUM(AU8:AU17)</f>
        <v>0</v>
      </c>
      <c r="AV18" s="146">
        <f>SUM(AV8:AV17)</f>
        <v>0</v>
      </c>
      <c r="AW18" s="147">
        <f>SUM(AW8:AW17)</f>
        <v>0</v>
      </c>
      <c r="AX18" s="145">
        <v>1</v>
      </c>
      <c r="AY18" s="146">
        <f>SUM(AY8:AY17)</f>
        <v>0</v>
      </c>
      <c r="AZ18" s="146">
        <f>SUM(AZ8:AZ17)</f>
        <v>0</v>
      </c>
      <c r="BA18" s="147">
        <f>SUM(BA8:BA17)</f>
        <v>0</v>
      </c>
      <c r="BB18" s="145"/>
      <c r="BC18" s="146">
        <f>SUM(BC8:BC17)</f>
        <v>0</v>
      </c>
      <c r="BD18" s="146">
        <f>SUM(BD8:BD17)</f>
        <v>0</v>
      </c>
      <c r="BE18" s="147">
        <f>SUM(BE8:BE17)</f>
        <v>0</v>
      </c>
    </row>
    <row r="19" spans="1:57" s="134" customFormat="1" ht="30" customHeight="1" thickBot="1" x14ac:dyDescent="0.3">
      <c r="A19" s="134" t="s">
        <v>107</v>
      </c>
      <c r="C19" s="134">
        <f>C18*15</f>
        <v>0</v>
      </c>
      <c r="D19" s="134">
        <f>D18*15</f>
        <v>0</v>
      </c>
      <c r="G19" s="134">
        <f>G18*15</f>
        <v>0</v>
      </c>
      <c r="H19" s="134">
        <f>H18*15</f>
        <v>0</v>
      </c>
      <c r="K19" s="134">
        <f>K18*15</f>
        <v>0</v>
      </c>
      <c r="L19" s="134">
        <f>L18*15</f>
        <v>0</v>
      </c>
      <c r="O19" s="134">
        <f>O18*15</f>
        <v>0</v>
      </c>
      <c r="P19" s="134">
        <f>P18*15</f>
        <v>0</v>
      </c>
      <c r="S19" s="134">
        <f>S18*15</f>
        <v>60</v>
      </c>
      <c r="T19" s="134">
        <f>T18*15</f>
        <v>90</v>
      </c>
      <c r="W19" s="134">
        <f>W18*15</f>
        <v>135</v>
      </c>
      <c r="X19" s="134">
        <f>X18*15</f>
        <v>90</v>
      </c>
      <c r="AA19" s="134">
        <f>AA18*15</f>
        <v>75</v>
      </c>
      <c r="AB19" s="134">
        <f>AB18*15</f>
        <v>60</v>
      </c>
      <c r="AE19" s="134">
        <f>AE18*15</f>
        <v>60</v>
      </c>
      <c r="AF19" s="134">
        <f>AF18*15</f>
        <v>0</v>
      </c>
      <c r="AI19" s="134">
        <f>AI18*15</f>
        <v>210</v>
      </c>
      <c r="AJ19" s="134">
        <f>AJ18*15</f>
        <v>90</v>
      </c>
      <c r="AM19" s="134">
        <f>AM18*15</f>
        <v>255</v>
      </c>
      <c r="AN19" s="134">
        <f>AN18*15</f>
        <v>90</v>
      </c>
      <c r="AQ19" s="134">
        <f>AQ18*20</f>
        <v>0</v>
      </c>
      <c r="AR19" s="134">
        <f>AR18*20</f>
        <v>0</v>
      </c>
      <c r="AU19" s="134">
        <f>AU18*20</f>
        <v>0</v>
      </c>
      <c r="AV19" s="134">
        <f>AV18*20</f>
        <v>0</v>
      </c>
      <c r="AY19" s="134">
        <v>0</v>
      </c>
      <c r="AZ19" s="134">
        <v>0</v>
      </c>
      <c r="BC19" s="134">
        <v>0</v>
      </c>
      <c r="BD19" s="134">
        <v>0</v>
      </c>
    </row>
    <row r="20" spans="1:57" ht="30" customHeight="1" thickTop="1" thickBot="1" x14ac:dyDescent="0.3">
      <c r="A20" s="134" t="s">
        <v>109</v>
      </c>
      <c r="B20" s="149">
        <f>B18+F18+J18+N18+R18+V18+Z18+AD18+AH18+AL18+AP18+AT18+AX18+BB18</f>
        <v>74</v>
      </c>
    </row>
    <row r="21" spans="1:57" ht="30" customHeight="1" thickTop="1" x14ac:dyDescent="0.25">
      <c r="G21" s="55"/>
      <c r="H21" s="66" t="s">
        <v>102</v>
      </c>
      <c r="L21" s="18"/>
      <c r="M21" t="s">
        <v>124</v>
      </c>
    </row>
    <row r="22" spans="1:57" ht="30" customHeight="1" thickBot="1" x14ac:dyDescent="0.3">
      <c r="C22" s="15" t="s">
        <v>35</v>
      </c>
      <c r="D22" s="15" t="s">
        <v>36</v>
      </c>
      <c r="E22" s="15" t="s">
        <v>37</v>
      </c>
    </row>
    <row r="23" spans="1:57" ht="30" customHeight="1" x14ac:dyDescent="0.25">
      <c r="B23" s="128" t="s">
        <v>20</v>
      </c>
      <c r="C23" s="138">
        <v>201</v>
      </c>
      <c r="D23" s="138">
        <v>168</v>
      </c>
      <c r="E23" s="139">
        <v>452</v>
      </c>
      <c r="G23" s="65"/>
      <c r="H23" t="s">
        <v>103</v>
      </c>
      <c r="I23" s="10"/>
      <c r="J23" s="10"/>
      <c r="L23" s="19"/>
      <c r="M23" t="s">
        <v>125</v>
      </c>
    </row>
    <row r="24" spans="1:57" ht="30" customHeight="1" x14ac:dyDescent="0.25">
      <c r="A24" s="3"/>
      <c r="B24" s="136" t="s">
        <v>108</v>
      </c>
      <c r="C24" s="140">
        <v>3165</v>
      </c>
      <c r="D24" s="140">
        <v>2770</v>
      </c>
      <c r="E24" s="141"/>
    </row>
    <row r="25" spans="1:57" ht="30" customHeight="1" x14ac:dyDescent="0.25">
      <c r="A25" s="3"/>
      <c r="B25" s="136" t="s">
        <v>21</v>
      </c>
      <c r="C25" s="143">
        <f>(C24*100)/C26</f>
        <v>53.327716933445664</v>
      </c>
      <c r="D25" s="143">
        <f>(D24*100)/C26</f>
        <v>46.672283066554336</v>
      </c>
      <c r="E25" s="141"/>
      <c r="F25" s="10"/>
      <c r="G25" s="14"/>
      <c r="H25" t="s">
        <v>110</v>
      </c>
      <c r="I25" s="10"/>
      <c r="J25" s="10"/>
      <c r="K25" s="10"/>
      <c r="L25" s="20"/>
      <c r="M25" t="s">
        <v>24</v>
      </c>
      <c r="N25" s="10"/>
    </row>
    <row r="26" spans="1:57" ht="30" customHeight="1" thickBot="1" x14ac:dyDescent="0.3">
      <c r="A26" s="3"/>
      <c r="B26" s="137" t="s">
        <v>22</v>
      </c>
      <c r="C26" s="206">
        <f>C24+D24</f>
        <v>5935</v>
      </c>
      <c r="D26" s="206"/>
      <c r="E26" s="142"/>
      <c r="F26" s="10"/>
      <c r="I26" s="10"/>
      <c r="J26" s="10"/>
      <c r="K26" s="10"/>
      <c r="L26" s="10"/>
      <c r="M26" s="10"/>
      <c r="N26" s="10"/>
    </row>
    <row r="27" spans="1:57" ht="30" customHeight="1" x14ac:dyDescent="0.25">
      <c r="A27" s="10"/>
      <c r="B27" s="10"/>
      <c r="C27" s="10"/>
      <c r="D27" s="10"/>
      <c r="E27" s="10"/>
      <c r="F27" s="10"/>
      <c r="G27" s="16"/>
      <c r="H27" t="s">
        <v>111</v>
      </c>
      <c r="I27" s="10"/>
      <c r="J27" s="10"/>
      <c r="K27" s="10"/>
      <c r="L27" s="21"/>
      <c r="M27" s="10" t="s">
        <v>23</v>
      </c>
      <c r="N27" s="10"/>
    </row>
    <row r="28" spans="1:57" ht="30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57" ht="30" customHeight="1" x14ac:dyDescent="0.25">
      <c r="G29" s="17"/>
      <c r="H29" t="s">
        <v>112</v>
      </c>
    </row>
  </sheetData>
  <mergeCells count="15">
    <mergeCell ref="AX6:BA6"/>
    <mergeCell ref="BB6:BE6"/>
    <mergeCell ref="C26:D26"/>
    <mergeCell ref="Z6:AC6"/>
    <mergeCell ref="AD6:AG6"/>
    <mergeCell ref="AH6:AK6"/>
    <mergeCell ref="AL6:AO6"/>
    <mergeCell ref="AP6:AS6"/>
    <mergeCell ref="AT6:AW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24A7D3E34A324086BA62F2F8CF31CF" ma:contentTypeVersion="2" ma:contentTypeDescription="Crear nuevo documento." ma:contentTypeScope="" ma:versionID="f005dbb6edcb9222d02ad9f7df85c24b">
  <xsd:schema xmlns:xsd="http://www.w3.org/2001/XMLSchema" xmlns:xs="http://www.w3.org/2001/XMLSchema" xmlns:p="http://schemas.microsoft.com/office/2006/metadata/properties" xmlns:ns2="69aa6b44-e4fd-4300-a194-7dbff3685821" targetNamespace="http://schemas.microsoft.com/office/2006/metadata/properties" ma:root="true" ma:fieldsID="ae092578292b6470175d0baed02ad2e4" ns2:_="">
    <xsd:import namespace="69aa6b44-e4fd-4300-a194-7dbff368582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a6b44-e4fd-4300-a194-7dbff36858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aa6b44-e4fd-4300-a194-7dbff3685821">
      <UserInfo>
        <DisplayName>Comisión de Rediseño Curricular LMC 2016</DisplayName>
        <AccountId>9</AccountId>
        <AccountType/>
      </UserInfo>
      <UserInfo>
        <DisplayName>Barradas Leon Jesus Norberto</DisplayName>
        <AccountId>35</AccountId>
        <AccountType/>
      </UserInfo>
      <UserInfo>
        <DisplayName>Cardenas Perez Cesar Augusto</DisplayName>
        <AccountId>36</AccountId>
        <AccountType/>
      </UserInfo>
      <UserInfo>
        <DisplayName>Esquivel Sanchez Adriana</DisplayName>
        <AccountId>29</AccountId>
        <AccountType/>
      </UserInfo>
      <UserInfo>
        <DisplayName>Sarquis Zarate Iris Araceli</DisplayName>
        <AccountId>37</AccountId>
        <AccountType/>
      </UserInfo>
      <UserInfo>
        <DisplayName>Cortes Jimenez Hansy</DisplayName>
        <AccountId>38</AccountId>
        <AccountType/>
      </UserInfo>
      <UserInfo>
        <DisplayName>Garcimarrero Espino Eli Alejandra</DisplayName>
        <AccountId>23</AccountId>
        <AccountType/>
      </UserInfo>
      <UserInfo>
        <DisplayName>Aguilar Lopez Teresita del Niño de Jesus</DisplayName>
        <AccountId>24</AccountId>
        <AccountType/>
      </UserInfo>
      <UserInfo>
        <DisplayName>Navarrete Munguia Alberto</DisplayName>
        <AccountId>22</AccountId>
        <AccountType/>
      </UserInfo>
      <UserInfo>
        <DisplayName>Arcos Medina Silvia</DisplayName>
        <AccountId>39</AccountId>
        <AccountType/>
      </UserInfo>
      <UserInfo>
        <DisplayName>Melgarejo Gutierrez Montserrat Alheli</DisplayName>
        <AccountId>40</AccountId>
        <AccountType/>
      </UserInfo>
      <UserInfo>
        <DisplayName>Jimenez Contreras Silvia Adela</DisplayName>
        <AccountId>41</AccountId>
        <AccountType/>
      </UserInfo>
      <UserInfo>
        <DisplayName>Rendon Novoa Rolando</DisplayName>
        <AccountId>15</AccountId>
        <AccountType/>
      </UserInfo>
      <UserInfo>
        <DisplayName>Contreras Alarcon Guillermo</DisplayName>
        <AccountId>42</AccountId>
        <AccountType/>
      </UserInfo>
      <UserInfo>
        <DisplayName>Galindo Benitez Ramon</DisplayName>
        <AccountId>43</AccountId>
        <AccountType/>
      </UserInfo>
      <UserInfo>
        <DisplayName>Martin Armendariz Luis Gerardo</DisplayName>
        <AccountId>44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BD3F6C-D630-4A19-8660-BAA41BD57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a6b44-e4fd-4300-a194-7dbff3685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09B70B-0B3B-4AB1-BCF3-DC74CE891E21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9aa6b44-e4fd-4300-a194-7dbff3685821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E217AC-2690-4457-A6D3-520B21BCD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CORTO</vt:lpstr>
      <vt:lpstr>ESTÁNDAR</vt:lpstr>
      <vt:lpstr>LARGO</vt:lpstr>
      <vt:lpstr>AFBG</vt:lpstr>
      <vt:lpstr>Area de Formacion Terminal</vt:lpstr>
      <vt:lpstr>Ciencias Basicas Fisiologicas</vt:lpstr>
      <vt:lpstr>Ciencias Basicas Morfologicas</vt:lpstr>
      <vt:lpstr>Sociomedicas</vt:lpstr>
      <vt:lpstr>Clinica Medicas</vt:lpstr>
      <vt:lpstr>Clinicas Quirurgicas</vt:lpstr>
      <vt:lpstr>Internado de Pregrago</vt:lpstr>
      <vt:lpstr>Servicio Social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 15 UVA</dc:creator>
  <cp:lastModifiedBy>Soporte</cp:lastModifiedBy>
  <cp:revision/>
  <dcterms:created xsi:type="dcterms:W3CDTF">2016-05-17T18:04:41Z</dcterms:created>
  <dcterms:modified xsi:type="dcterms:W3CDTF">2016-12-13T21:08:25Z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0x010100EF24A7D3E34A324086BA62F2F8CF31CF</vt:lpwstr>
  </property>
</Properties>
</file>