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rvkey\Desktop\ANECA\Javi\Indicadores de rendimiento\"/>
    </mc:Choice>
  </mc:AlternateContent>
  <xr:revisionPtr revIDLastSave="0" documentId="13_ncr:1_{C927C6FE-A0A3-4B20-8D78-706E551F34BA}" xr6:coauthVersionLast="36" xr6:coauthVersionMax="36" xr10:uidLastSave="{00000000-0000-0000-0000-000000000000}"/>
  <bookViews>
    <workbookView xWindow="0" yWindow="0" windowWidth="25602" windowHeight="14718" xr2:uid="{00000000-000D-0000-FFFF-FFFF00000000}"/>
  </bookViews>
  <sheets>
    <sheet name="FEBRERO-JULIO 2018" sheetId="2" r:id="rId1"/>
    <sheet name="AGOSTO 2017-ENERO 2018" sheetId="1" r:id="rId2"/>
    <sheet name="FEBRERO-JULIO 17" sheetId="4" r:id="rId3"/>
    <sheet name="AGOSTO 16-ENERO 17" sheetId="3" r:id="rId4"/>
    <sheet name="FEBRERO-JULIO 16" sheetId="5" r:id="rId5"/>
  </sheets>
  <definedNames>
    <definedName name="_xlnm.Print_Area" localSheetId="0">'FEBRERO-JULIO 2018'!$A$3:$Z$93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8" i="2" l="1"/>
  <c r="K27" i="2"/>
  <c r="L27" i="2"/>
  <c r="M27" i="2"/>
  <c r="N27" i="2"/>
  <c r="O27" i="2"/>
  <c r="P27" i="2"/>
  <c r="R27" i="2"/>
  <c r="K28" i="2"/>
  <c r="L28" i="2"/>
  <c r="M28" i="2"/>
  <c r="N28" i="2"/>
  <c r="O28" i="2"/>
  <c r="P28" i="2"/>
  <c r="P76" i="5"/>
  <c r="N76" i="5"/>
  <c r="G76" i="5"/>
  <c r="F76" i="5"/>
  <c r="P75" i="5"/>
  <c r="N75" i="5"/>
  <c r="L75" i="5"/>
  <c r="J75" i="5"/>
  <c r="G75" i="5"/>
  <c r="F75" i="5"/>
  <c r="P69" i="5"/>
  <c r="N69" i="5"/>
  <c r="L69" i="5"/>
  <c r="J69" i="5"/>
  <c r="G69" i="5"/>
  <c r="F69" i="5"/>
  <c r="P68" i="5"/>
  <c r="N68" i="5"/>
  <c r="L68" i="5"/>
  <c r="J68" i="5"/>
  <c r="G68" i="5"/>
  <c r="F68" i="5"/>
  <c r="P67" i="5"/>
  <c r="N67" i="5"/>
  <c r="L67" i="5"/>
  <c r="J67" i="5"/>
  <c r="G67" i="5"/>
  <c r="F67" i="5"/>
  <c r="P66" i="5"/>
  <c r="N66" i="5"/>
  <c r="L66" i="5"/>
  <c r="J66" i="5"/>
  <c r="G66" i="5"/>
  <c r="F66" i="5"/>
  <c r="P65" i="5"/>
  <c r="N65" i="5"/>
  <c r="L65" i="5"/>
  <c r="J65" i="5"/>
  <c r="G65" i="5"/>
  <c r="F65" i="5"/>
  <c r="P64" i="5"/>
  <c r="N64" i="5"/>
  <c r="L64" i="5"/>
  <c r="J64" i="5"/>
  <c r="G64" i="5"/>
  <c r="F64" i="5"/>
  <c r="P63" i="5"/>
  <c r="N63" i="5"/>
  <c r="L63" i="5"/>
  <c r="J63" i="5"/>
  <c r="G63" i="5"/>
  <c r="F63" i="5"/>
  <c r="P60" i="5"/>
  <c r="N60" i="5"/>
  <c r="G60" i="5"/>
  <c r="F60" i="5"/>
  <c r="P51" i="5"/>
  <c r="L51" i="5"/>
  <c r="G51" i="5"/>
  <c r="F51" i="5"/>
  <c r="P50" i="5"/>
  <c r="N50" i="5"/>
  <c r="L50" i="5"/>
  <c r="G50" i="5"/>
  <c r="F50" i="5"/>
  <c r="P45" i="5"/>
  <c r="L45" i="5"/>
  <c r="G45" i="5"/>
  <c r="F45" i="5"/>
  <c r="P44" i="5"/>
  <c r="J44" i="5"/>
  <c r="G44" i="5"/>
  <c r="F44" i="5"/>
  <c r="P30" i="5"/>
  <c r="L30" i="5"/>
  <c r="J30" i="5"/>
  <c r="G30" i="5"/>
  <c r="F30" i="5"/>
  <c r="P29" i="5"/>
  <c r="N29" i="5"/>
  <c r="J29" i="5"/>
  <c r="G29" i="5"/>
  <c r="F29" i="5"/>
  <c r="G28" i="5"/>
  <c r="P25" i="5"/>
  <c r="J25" i="5"/>
  <c r="F25" i="5"/>
  <c r="P22" i="5"/>
  <c r="L22" i="5"/>
  <c r="G22" i="5"/>
  <c r="F22" i="5"/>
  <c r="P21" i="5"/>
  <c r="N21" i="5"/>
  <c r="L21" i="5"/>
  <c r="J21" i="5"/>
  <c r="G21" i="5"/>
  <c r="F21" i="5"/>
  <c r="P20" i="5"/>
  <c r="N20" i="5"/>
  <c r="L20" i="5"/>
  <c r="G20" i="5"/>
  <c r="F20" i="5"/>
  <c r="P19" i="5"/>
  <c r="L19" i="5"/>
  <c r="J19" i="5"/>
  <c r="G19" i="5"/>
  <c r="F19" i="5"/>
  <c r="G18" i="5"/>
  <c r="F18" i="5"/>
  <c r="P16" i="5"/>
  <c r="L16" i="5"/>
  <c r="J16" i="5"/>
  <c r="F16" i="5"/>
  <c r="P15" i="5"/>
  <c r="L15" i="5"/>
  <c r="J15" i="5"/>
  <c r="G15" i="5"/>
  <c r="F15" i="5"/>
  <c r="P14" i="5"/>
  <c r="L14" i="5"/>
  <c r="G14" i="5"/>
  <c r="F14" i="5"/>
  <c r="P13" i="5"/>
  <c r="J13" i="5"/>
  <c r="G13" i="5"/>
  <c r="F13" i="5"/>
  <c r="P12" i="5"/>
  <c r="N12" i="5"/>
  <c r="G12" i="5"/>
  <c r="F12" i="5"/>
  <c r="P7" i="5"/>
  <c r="N7" i="5"/>
  <c r="G7" i="5"/>
  <c r="F7" i="5"/>
  <c r="P6" i="5"/>
  <c r="N6" i="5"/>
  <c r="J6" i="5"/>
  <c r="G6" i="5"/>
  <c r="F6" i="5"/>
  <c r="R64" i="3"/>
  <c r="P64" i="3"/>
  <c r="N64" i="3"/>
  <c r="L64" i="3"/>
  <c r="J64" i="3"/>
  <c r="G64" i="3"/>
  <c r="F64" i="3"/>
  <c r="R63" i="3"/>
  <c r="P63" i="3"/>
  <c r="N63" i="3"/>
  <c r="L63" i="3"/>
  <c r="J63" i="3"/>
  <c r="G63" i="3"/>
  <c r="F63" i="3"/>
  <c r="R62" i="3"/>
  <c r="P62" i="3"/>
  <c r="N62" i="3"/>
  <c r="L62" i="3"/>
  <c r="G62" i="3"/>
  <c r="F62" i="3"/>
  <c r="R61" i="3"/>
  <c r="P61" i="3"/>
  <c r="N61" i="3"/>
  <c r="G61" i="3"/>
  <c r="F61" i="3"/>
  <c r="R56" i="3"/>
  <c r="P56" i="3"/>
  <c r="L56" i="3"/>
  <c r="G56" i="3"/>
  <c r="F56" i="3"/>
  <c r="R55" i="3"/>
  <c r="P55" i="3"/>
  <c r="N55" i="3"/>
  <c r="L55" i="3"/>
  <c r="J55" i="3"/>
  <c r="G55" i="3"/>
  <c r="F55" i="3"/>
  <c r="R52" i="3"/>
  <c r="P52" i="3"/>
  <c r="L52" i="3"/>
  <c r="J52" i="3"/>
  <c r="G52" i="3"/>
  <c r="F52" i="3"/>
  <c r="R51" i="3"/>
  <c r="P51" i="3"/>
  <c r="G51" i="3"/>
  <c r="F51" i="3"/>
  <c r="R46" i="3"/>
  <c r="P46" i="3"/>
  <c r="L46" i="3"/>
  <c r="G46" i="3"/>
  <c r="F46" i="3"/>
  <c r="R45" i="3"/>
  <c r="P45" i="3"/>
  <c r="L45" i="3"/>
  <c r="J45" i="3"/>
  <c r="G45" i="3"/>
  <c r="F45" i="3"/>
  <c r="R43" i="3"/>
  <c r="P43" i="3"/>
  <c r="N43" i="3"/>
  <c r="J43" i="3"/>
  <c r="G43" i="3"/>
  <c r="F43" i="3"/>
  <c r="R42" i="3"/>
  <c r="P42" i="3"/>
  <c r="G42" i="3"/>
  <c r="F42" i="3"/>
  <c r="R41" i="3"/>
  <c r="P41" i="3"/>
  <c r="G41" i="3"/>
  <c r="F41" i="3"/>
  <c r="R40" i="3"/>
  <c r="P40" i="3"/>
  <c r="G40" i="3"/>
  <c r="F40" i="3"/>
  <c r="R34" i="3"/>
  <c r="P34" i="3"/>
  <c r="N34" i="3"/>
  <c r="L34" i="3"/>
  <c r="J34" i="3"/>
  <c r="G34" i="3"/>
  <c r="F34" i="3"/>
  <c r="R33" i="3"/>
  <c r="P33" i="3"/>
  <c r="N33" i="3"/>
  <c r="L33" i="3"/>
  <c r="J33" i="3"/>
  <c r="G33" i="3"/>
  <c r="F33" i="3"/>
  <c r="R32" i="3"/>
  <c r="P32" i="3"/>
  <c r="N32" i="3"/>
  <c r="L32" i="3"/>
  <c r="J32" i="3"/>
  <c r="G32" i="3"/>
  <c r="F32" i="3"/>
  <c r="R31" i="3"/>
  <c r="P31" i="3"/>
  <c r="N31" i="3"/>
  <c r="L31" i="3"/>
  <c r="J31" i="3"/>
  <c r="G31" i="3"/>
  <c r="F31" i="3"/>
  <c r="R30" i="3"/>
  <c r="P30" i="3"/>
  <c r="N30" i="3"/>
  <c r="L30" i="3"/>
  <c r="J30" i="3"/>
  <c r="G30" i="3"/>
  <c r="F30" i="3"/>
  <c r="R29" i="3"/>
  <c r="P29" i="3"/>
  <c r="N29" i="3"/>
  <c r="L29" i="3"/>
  <c r="J29" i="3"/>
  <c r="G29" i="3"/>
  <c r="F29" i="3"/>
  <c r="R28" i="3"/>
  <c r="P28" i="3"/>
  <c r="N28" i="3"/>
  <c r="L28" i="3"/>
  <c r="J28" i="3"/>
  <c r="G28" i="3"/>
  <c r="F28" i="3"/>
  <c r="R27" i="3"/>
  <c r="P27" i="3"/>
  <c r="N27" i="3"/>
  <c r="L27" i="3"/>
  <c r="J27" i="3"/>
  <c r="G27" i="3"/>
  <c r="F27" i="3"/>
  <c r="R26" i="3"/>
  <c r="P26" i="3"/>
  <c r="N26" i="3"/>
  <c r="L26" i="3"/>
  <c r="J26" i="3"/>
  <c r="G26" i="3"/>
  <c r="F26" i="3"/>
  <c r="R25" i="3"/>
  <c r="P25" i="3"/>
  <c r="N25" i="3"/>
  <c r="L25" i="3"/>
  <c r="J25" i="3"/>
  <c r="G25" i="3"/>
  <c r="F25" i="3"/>
  <c r="R24" i="3"/>
  <c r="P24" i="3"/>
  <c r="N24" i="3"/>
  <c r="L24" i="3"/>
  <c r="J24" i="3"/>
  <c r="G24" i="3"/>
  <c r="F24" i="3"/>
  <c r="R23" i="3"/>
  <c r="P23" i="3"/>
  <c r="N23" i="3"/>
  <c r="L23" i="3"/>
  <c r="J23" i="3"/>
  <c r="G23" i="3"/>
  <c r="F23" i="3"/>
  <c r="R22" i="3"/>
  <c r="P22" i="3"/>
  <c r="N22" i="3"/>
  <c r="L22" i="3"/>
  <c r="J22" i="3"/>
  <c r="G22" i="3"/>
  <c r="F22" i="3"/>
  <c r="R21" i="3"/>
  <c r="P21" i="3"/>
  <c r="N21" i="3"/>
  <c r="L21" i="3"/>
  <c r="J21" i="3"/>
  <c r="G21" i="3"/>
  <c r="F21" i="3"/>
  <c r="R20" i="3"/>
  <c r="P20" i="3"/>
  <c r="N20" i="3"/>
  <c r="L20" i="3"/>
  <c r="J20" i="3"/>
  <c r="G20" i="3"/>
  <c r="F20" i="3"/>
  <c r="R19" i="3"/>
  <c r="P19" i="3"/>
  <c r="N19" i="3"/>
  <c r="L19" i="3"/>
  <c r="G19" i="3"/>
  <c r="F19" i="3"/>
  <c r="R18" i="3"/>
  <c r="P18" i="3"/>
  <c r="N18" i="3"/>
  <c r="L18" i="3"/>
  <c r="G18" i="3"/>
  <c r="F18" i="3"/>
  <c r="R17" i="3"/>
  <c r="P17" i="3"/>
  <c r="N17" i="3"/>
  <c r="L17" i="3"/>
  <c r="G17" i="3"/>
  <c r="F17" i="3"/>
  <c r="R16" i="3"/>
  <c r="P16" i="3"/>
  <c r="N16" i="3"/>
  <c r="L16" i="3"/>
  <c r="J16" i="3"/>
  <c r="G16" i="3"/>
  <c r="F16" i="3"/>
  <c r="R15" i="3"/>
  <c r="P15" i="3"/>
  <c r="N15" i="3"/>
  <c r="L15" i="3"/>
  <c r="J15" i="3"/>
  <c r="G15" i="3"/>
  <c r="F15" i="3"/>
  <c r="R14" i="3"/>
  <c r="P14" i="3"/>
  <c r="N14" i="3"/>
  <c r="L14" i="3"/>
  <c r="G14" i="3"/>
  <c r="F14" i="3"/>
  <c r="R13" i="3"/>
  <c r="P13" i="3"/>
  <c r="N13" i="3"/>
  <c r="L13" i="3"/>
  <c r="J13" i="3"/>
  <c r="G13" i="3"/>
  <c r="F13" i="3"/>
  <c r="R12" i="3"/>
  <c r="P12" i="3"/>
  <c r="N12" i="3"/>
  <c r="L12" i="3"/>
  <c r="G12" i="3"/>
  <c r="F12" i="3"/>
  <c r="R11" i="3"/>
  <c r="P11" i="3"/>
  <c r="N11" i="3"/>
  <c r="L11" i="3"/>
  <c r="J11" i="3"/>
  <c r="G11" i="3"/>
  <c r="F11" i="3"/>
  <c r="R10" i="3"/>
  <c r="P10" i="3"/>
  <c r="L10" i="3"/>
  <c r="G10" i="3"/>
  <c r="F10" i="3"/>
  <c r="R9" i="3"/>
  <c r="P9" i="3"/>
  <c r="L9" i="3"/>
  <c r="G9" i="3"/>
  <c r="F9" i="3"/>
  <c r="R8" i="3"/>
  <c r="P8" i="3"/>
  <c r="L8" i="3"/>
  <c r="G8" i="3"/>
  <c r="F8" i="3"/>
  <c r="R7" i="3"/>
  <c r="P7" i="3"/>
  <c r="L7" i="3"/>
  <c r="G7" i="3"/>
  <c r="F7" i="3"/>
  <c r="R6" i="3"/>
  <c r="P6" i="3"/>
  <c r="G6" i="3"/>
  <c r="F6" i="3"/>
  <c r="T93" i="4"/>
  <c r="R93" i="4"/>
  <c r="P93" i="4"/>
  <c r="N93" i="4"/>
  <c r="K93" i="4"/>
  <c r="J93" i="4"/>
  <c r="T92" i="4"/>
  <c r="R92" i="4"/>
  <c r="P92" i="4"/>
  <c r="N92" i="4"/>
  <c r="K92" i="4"/>
  <c r="J92" i="4"/>
  <c r="V79" i="4"/>
  <c r="T79" i="4"/>
  <c r="R79" i="4"/>
  <c r="P79" i="4"/>
  <c r="N79" i="4"/>
  <c r="K79" i="4"/>
  <c r="J79" i="4"/>
  <c r="V78" i="4"/>
  <c r="T78" i="4"/>
  <c r="R78" i="4"/>
  <c r="P78" i="4"/>
  <c r="N78" i="4"/>
  <c r="K78" i="4"/>
  <c r="J78" i="4"/>
  <c r="R73" i="4"/>
  <c r="P73" i="4"/>
  <c r="N73" i="4"/>
  <c r="K73" i="4"/>
  <c r="J73" i="4"/>
  <c r="V72" i="4"/>
  <c r="T72" i="4"/>
  <c r="R72" i="4"/>
  <c r="P72" i="4"/>
  <c r="N72" i="4"/>
  <c r="K72" i="4"/>
  <c r="J72" i="4"/>
  <c r="V71" i="4"/>
  <c r="T71" i="4"/>
  <c r="R71" i="4"/>
  <c r="P71" i="4"/>
  <c r="N71" i="4"/>
  <c r="K71" i="4"/>
  <c r="J71" i="4"/>
  <c r="V70" i="4"/>
  <c r="T70" i="4"/>
  <c r="R70" i="4"/>
  <c r="P70" i="4"/>
  <c r="N70" i="4"/>
  <c r="K70" i="4"/>
  <c r="J70" i="4"/>
  <c r="V69" i="4"/>
  <c r="T69" i="4"/>
  <c r="R69" i="4"/>
  <c r="P69" i="4"/>
  <c r="N69" i="4"/>
  <c r="K69" i="4"/>
  <c r="J69" i="4"/>
  <c r="V68" i="4"/>
  <c r="T68" i="4"/>
  <c r="R68" i="4"/>
  <c r="P68" i="4"/>
  <c r="N68" i="4"/>
  <c r="K68" i="4"/>
  <c r="J68" i="4"/>
  <c r="V67" i="4"/>
  <c r="T67" i="4"/>
  <c r="R67" i="4"/>
  <c r="P67" i="4"/>
  <c r="N67" i="4"/>
  <c r="K67" i="4"/>
  <c r="J67" i="4"/>
  <c r="V66" i="4"/>
  <c r="T66" i="4"/>
  <c r="R66" i="4"/>
  <c r="P66" i="4"/>
  <c r="N66" i="4"/>
  <c r="K66" i="4"/>
  <c r="J66" i="4"/>
  <c r="V65" i="4"/>
  <c r="T65" i="4"/>
  <c r="R65" i="4"/>
  <c r="P65" i="4"/>
  <c r="N65" i="4"/>
  <c r="K65" i="4"/>
  <c r="J65" i="4"/>
  <c r="V64" i="4"/>
  <c r="T64" i="4"/>
  <c r="R64" i="4"/>
  <c r="P64" i="4"/>
  <c r="N64" i="4"/>
  <c r="K64" i="4"/>
  <c r="J64" i="4"/>
  <c r="V63" i="4"/>
  <c r="T63" i="4"/>
  <c r="R63" i="4"/>
  <c r="P63" i="4"/>
  <c r="N63" i="4"/>
  <c r="K63" i="4"/>
  <c r="J63" i="4"/>
  <c r="V62" i="4"/>
  <c r="T62" i="4"/>
  <c r="R62" i="4"/>
  <c r="P62" i="4"/>
  <c r="N62" i="4"/>
  <c r="K62" i="4"/>
  <c r="J62" i="4"/>
  <c r="V61" i="4"/>
  <c r="T61" i="4"/>
  <c r="R61" i="4"/>
  <c r="P61" i="4"/>
  <c r="N61" i="4"/>
  <c r="K61" i="4"/>
  <c r="J61" i="4"/>
  <c r="V58" i="4"/>
  <c r="T58" i="4"/>
  <c r="R58" i="4"/>
  <c r="P58" i="4"/>
  <c r="N58" i="4"/>
  <c r="K58" i="4"/>
  <c r="J58" i="4"/>
  <c r="V57" i="4"/>
  <c r="T57" i="4"/>
  <c r="R57" i="4"/>
  <c r="P57" i="4"/>
  <c r="N57" i="4"/>
  <c r="K57" i="4"/>
  <c r="J57" i="4"/>
  <c r="V54" i="4"/>
  <c r="T54" i="4"/>
  <c r="R54" i="4"/>
  <c r="P54" i="4"/>
  <c r="N54" i="4"/>
  <c r="K54" i="4"/>
  <c r="J54" i="4"/>
  <c r="V53" i="4"/>
  <c r="T53" i="4"/>
  <c r="R53" i="4"/>
  <c r="P53" i="4"/>
  <c r="N53" i="4"/>
  <c r="K53" i="4"/>
  <c r="J53" i="4"/>
  <c r="V52" i="4"/>
  <c r="T52" i="4"/>
  <c r="R52" i="4"/>
  <c r="P52" i="4"/>
  <c r="N52" i="4"/>
  <c r="K52" i="4"/>
  <c r="J52" i="4"/>
  <c r="V47" i="4"/>
  <c r="T47" i="4"/>
  <c r="R47" i="4"/>
  <c r="P47" i="4"/>
  <c r="N47" i="4"/>
  <c r="K47" i="4"/>
  <c r="J47" i="4"/>
  <c r="V46" i="4"/>
  <c r="T46" i="4"/>
  <c r="R46" i="4"/>
  <c r="P46" i="4"/>
  <c r="N46" i="4"/>
  <c r="K46" i="4"/>
  <c r="J46" i="4"/>
  <c r="V43" i="4"/>
  <c r="T43" i="4"/>
  <c r="R43" i="4"/>
  <c r="P43" i="4"/>
  <c r="N43" i="4"/>
  <c r="K43" i="4"/>
  <c r="J43" i="4"/>
  <c r="V42" i="4"/>
  <c r="T42" i="4"/>
  <c r="R42" i="4"/>
  <c r="P42" i="4"/>
  <c r="N42" i="4"/>
  <c r="K42" i="4"/>
  <c r="J42" i="4"/>
  <c r="V32" i="4"/>
  <c r="T32" i="4"/>
  <c r="R32" i="4"/>
  <c r="P32" i="4"/>
  <c r="N32" i="4"/>
  <c r="K32" i="4"/>
  <c r="J32" i="4"/>
  <c r="V31" i="4"/>
  <c r="T31" i="4"/>
  <c r="R31" i="4"/>
  <c r="P31" i="4"/>
  <c r="N31" i="4"/>
  <c r="K31" i="4"/>
  <c r="J31" i="4"/>
  <c r="V30" i="4"/>
  <c r="T30" i="4"/>
  <c r="R30" i="4"/>
  <c r="P30" i="4"/>
  <c r="N30" i="4"/>
  <c r="K30" i="4"/>
  <c r="J30" i="4"/>
  <c r="V24" i="4"/>
  <c r="T24" i="4"/>
  <c r="R24" i="4"/>
  <c r="P24" i="4"/>
  <c r="N24" i="4"/>
  <c r="K24" i="4"/>
  <c r="J24" i="4"/>
  <c r="V23" i="4"/>
  <c r="T23" i="4"/>
  <c r="R23" i="4"/>
  <c r="P23" i="4"/>
  <c r="N23" i="4"/>
  <c r="K23" i="4"/>
  <c r="J23" i="4"/>
  <c r="V22" i="4"/>
  <c r="T22" i="4"/>
  <c r="R22" i="4"/>
  <c r="P22" i="4"/>
  <c r="N22" i="4"/>
  <c r="K22" i="4"/>
  <c r="J22" i="4"/>
  <c r="V21" i="4"/>
  <c r="T21" i="4"/>
  <c r="R21" i="4"/>
  <c r="P21" i="4"/>
  <c r="N21" i="4"/>
  <c r="K21" i="4"/>
  <c r="J21" i="4"/>
  <c r="V20" i="4"/>
  <c r="T20" i="4"/>
  <c r="R20" i="4"/>
  <c r="P20" i="4"/>
  <c r="N20" i="4"/>
  <c r="K20" i="4"/>
  <c r="J20" i="4"/>
  <c r="V19" i="4"/>
  <c r="T19" i="4"/>
  <c r="R19" i="4"/>
  <c r="P19" i="4"/>
  <c r="N19" i="4"/>
  <c r="K19" i="4"/>
  <c r="J19" i="4"/>
  <c r="V18" i="4"/>
  <c r="T18" i="4"/>
  <c r="R18" i="4"/>
  <c r="P18" i="4"/>
  <c r="N18" i="4"/>
  <c r="K18" i="4"/>
  <c r="J18" i="4"/>
  <c r="V17" i="4"/>
  <c r="T17" i="4"/>
  <c r="R17" i="4"/>
  <c r="P17" i="4"/>
  <c r="N17" i="4"/>
  <c r="K17" i="4"/>
  <c r="J17" i="4"/>
  <c r="R16" i="4"/>
  <c r="P16" i="4"/>
  <c r="N16" i="4"/>
  <c r="K16" i="4"/>
  <c r="J16" i="4"/>
  <c r="V15" i="4"/>
  <c r="T15" i="4"/>
  <c r="R15" i="4"/>
  <c r="P15" i="4"/>
  <c r="N15" i="4"/>
  <c r="K15" i="4"/>
  <c r="J15" i="4"/>
  <c r="V14" i="4"/>
  <c r="T14" i="4"/>
  <c r="R14" i="4"/>
  <c r="P14" i="4"/>
  <c r="N14" i="4"/>
  <c r="K14" i="4"/>
  <c r="J14" i="4"/>
  <c r="V13" i="4"/>
  <c r="T13" i="4"/>
  <c r="R13" i="4"/>
  <c r="P13" i="4"/>
  <c r="N13" i="4"/>
  <c r="K13" i="4"/>
  <c r="J13" i="4"/>
  <c r="V12" i="4"/>
  <c r="T12" i="4"/>
  <c r="R12" i="4"/>
  <c r="N12" i="4"/>
  <c r="K12" i="4"/>
  <c r="J12" i="4"/>
  <c r="V7" i="4"/>
  <c r="T7" i="4"/>
  <c r="R7" i="4"/>
  <c r="K7" i="4"/>
  <c r="J7" i="4"/>
  <c r="V6" i="4"/>
  <c r="T6" i="4"/>
  <c r="K6" i="4"/>
  <c r="J6" i="4"/>
  <c r="R92" i="2"/>
  <c r="P92" i="2"/>
  <c r="O92" i="2"/>
  <c r="N92" i="2"/>
  <c r="M92" i="2"/>
  <c r="L92" i="2"/>
  <c r="K92" i="2"/>
  <c r="R91" i="2"/>
  <c r="P91" i="2"/>
  <c r="O91" i="2"/>
  <c r="N91" i="2"/>
  <c r="M91" i="2"/>
  <c r="L91" i="2"/>
  <c r="K91" i="2"/>
  <c r="R87" i="2"/>
  <c r="P87" i="2"/>
  <c r="O87" i="2"/>
  <c r="N87" i="2"/>
  <c r="M87" i="2"/>
  <c r="L87" i="2"/>
  <c r="K87" i="2"/>
  <c r="R86" i="2"/>
  <c r="P86" i="2"/>
  <c r="O86" i="2"/>
  <c r="N86" i="2"/>
  <c r="M86" i="2"/>
  <c r="L86" i="2"/>
  <c r="K86" i="2"/>
  <c r="R85" i="2"/>
  <c r="P85" i="2"/>
  <c r="O85" i="2"/>
  <c r="N85" i="2"/>
  <c r="M85" i="2"/>
  <c r="L85" i="2"/>
  <c r="K85" i="2"/>
  <c r="R82" i="2"/>
  <c r="P82" i="2"/>
  <c r="O82" i="2"/>
  <c r="N82" i="2"/>
  <c r="M82" i="2"/>
  <c r="L82" i="2"/>
  <c r="K82" i="2"/>
  <c r="R81" i="2"/>
  <c r="P81" i="2"/>
  <c r="O81" i="2"/>
  <c r="N81" i="2"/>
  <c r="M81" i="2"/>
  <c r="L81" i="2"/>
  <c r="K81" i="2"/>
  <c r="R80" i="2"/>
  <c r="P80" i="2"/>
  <c r="O80" i="2"/>
  <c r="N80" i="2"/>
  <c r="M80" i="2"/>
  <c r="L80" i="2"/>
  <c r="K80" i="2"/>
  <c r="R79" i="2"/>
  <c r="P79" i="2"/>
  <c r="O79" i="2"/>
  <c r="N79" i="2"/>
  <c r="M79" i="2"/>
  <c r="L79" i="2"/>
  <c r="K79" i="2"/>
  <c r="R78" i="2"/>
  <c r="P78" i="2"/>
  <c r="O78" i="2"/>
  <c r="N78" i="2"/>
  <c r="M78" i="2"/>
  <c r="L78" i="2"/>
  <c r="K78" i="2"/>
  <c r="R73" i="2"/>
  <c r="P73" i="2"/>
  <c r="O73" i="2"/>
  <c r="N73" i="2"/>
  <c r="M73" i="2"/>
  <c r="L73" i="2"/>
  <c r="K73" i="2"/>
  <c r="R72" i="2"/>
  <c r="O72" i="2"/>
  <c r="N72" i="2"/>
  <c r="M72" i="2"/>
  <c r="L72" i="2"/>
  <c r="K72" i="2"/>
  <c r="R71" i="2"/>
  <c r="P71" i="2"/>
  <c r="O71" i="2"/>
  <c r="N71" i="2"/>
  <c r="M71" i="2"/>
  <c r="L71" i="2"/>
  <c r="K71" i="2"/>
  <c r="R70" i="2"/>
  <c r="P70" i="2"/>
  <c r="O70" i="2"/>
  <c r="N70" i="2"/>
  <c r="M70" i="2"/>
  <c r="L70" i="2"/>
  <c r="K70" i="2"/>
  <c r="R69" i="2"/>
  <c r="P69" i="2"/>
  <c r="O69" i="2"/>
  <c r="N69" i="2"/>
  <c r="M69" i="2"/>
  <c r="L69" i="2"/>
  <c r="K69" i="2"/>
  <c r="R68" i="2"/>
  <c r="P68" i="2"/>
  <c r="O68" i="2"/>
  <c r="N68" i="2"/>
  <c r="M68" i="2"/>
  <c r="L68" i="2"/>
  <c r="K68" i="2"/>
  <c r="R66" i="2"/>
  <c r="R65" i="2"/>
  <c r="P65" i="2"/>
  <c r="O65" i="2"/>
  <c r="N65" i="2"/>
  <c r="M65" i="2"/>
  <c r="L65" i="2"/>
  <c r="K65" i="2"/>
  <c r="R64" i="2"/>
  <c r="P64" i="2"/>
  <c r="O64" i="2"/>
  <c r="N64" i="2"/>
  <c r="M64" i="2"/>
  <c r="L64" i="2"/>
  <c r="K64" i="2"/>
  <c r="R63" i="2"/>
  <c r="P63" i="2"/>
  <c r="O63" i="2"/>
  <c r="N63" i="2"/>
  <c r="M63" i="2"/>
  <c r="L63" i="2"/>
  <c r="K63" i="2"/>
  <c r="R62" i="2"/>
  <c r="P62" i="2"/>
  <c r="O62" i="2"/>
  <c r="N62" i="2"/>
  <c r="M62" i="2"/>
  <c r="L62" i="2"/>
  <c r="K62" i="2"/>
  <c r="R60" i="2"/>
  <c r="R59" i="2"/>
  <c r="P59" i="2"/>
  <c r="O59" i="2"/>
  <c r="N59" i="2"/>
  <c r="M59" i="2"/>
  <c r="L59" i="2"/>
  <c r="K59" i="2"/>
  <c r="R56" i="2"/>
  <c r="P56" i="2"/>
  <c r="O56" i="2"/>
  <c r="N56" i="2"/>
  <c r="M56" i="2"/>
  <c r="L56" i="2"/>
  <c r="K56" i="2"/>
  <c r="R55" i="2"/>
  <c r="P55" i="2"/>
  <c r="O55" i="2"/>
  <c r="N55" i="2"/>
  <c r="M55" i="2"/>
  <c r="L55" i="2"/>
  <c r="K55" i="2"/>
  <c r="R52" i="2"/>
  <c r="P52" i="2"/>
  <c r="O52" i="2"/>
  <c r="N52" i="2"/>
  <c r="M52" i="2"/>
  <c r="L52" i="2"/>
  <c r="K52" i="2"/>
  <c r="R51" i="2"/>
  <c r="P51" i="2"/>
  <c r="O51" i="2"/>
  <c r="N51" i="2"/>
  <c r="M51" i="2"/>
  <c r="L51" i="2"/>
  <c r="K51" i="2"/>
  <c r="R50" i="2"/>
  <c r="P50" i="2"/>
  <c r="O50" i="2"/>
  <c r="N50" i="2"/>
  <c r="M50" i="2"/>
  <c r="L50" i="2"/>
  <c r="K50" i="2"/>
  <c r="R45" i="2"/>
  <c r="P45" i="2"/>
  <c r="O45" i="2"/>
  <c r="N45" i="2"/>
  <c r="M45" i="2"/>
  <c r="L45" i="2"/>
  <c r="K45" i="2"/>
  <c r="R44" i="2"/>
  <c r="P44" i="2"/>
  <c r="O44" i="2"/>
  <c r="N44" i="2"/>
  <c r="M44" i="2"/>
  <c r="L44" i="2"/>
  <c r="K44" i="2"/>
  <c r="R41" i="2"/>
  <c r="P41" i="2"/>
  <c r="O41" i="2"/>
  <c r="N41" i="2"/>
  <c r="M41" i="2"/>
  <c r="L41" i="2"/>
  <c r="K41" i="2"/>
  <c r="R40" i="2"/>
  <c r="P40" i="2"/>
  <c r="O40" i="2"/>
  <c r="N40" i="2"/>
  <c r="M40" i="2"/>
  <c r="L40" i="2"/>
  <c r="K40" i="2"/>
  <c r="R31" i="2"/>
  <c r="P31" i="2"/>
  <c r="O31" i="2"/>
  <c r="N31" i="2"/>
  <c r="M31" i="2"/>
  <c r="L31" i="2"/>
  <c r="K31" i="2"/>
  <c r="R30" i="2"/>
  <c r="P30" i="2"/>
  <c r="O30" i="2"/>
  <c r="N30" i="2"/>
  <c r="M30" i="2"/>
  <c r="L30" i="2"/>
  <c r="K30" i="2"/>
  <c r="R29" i="2"/>
  <c r="P29" i="2"/>
  <c r="O29" i="2"/>
  <c r="N29" i="2"/>
  <c r="M29" i="2"/>
  <c r="L29" i="2"/>
  <c r="K29" i="2"/>
  <c r="R24" i="2"/>
  <c r="P24" i="2"/>
  <c r="O24" i="2"/>
  <c r="N24" i="2"/>
  <c r="M24" i="2"/>
  <c r="L24" i="2"/>
  <c r="K24" i="2"/>
  <c r="R23" i="2"/>
  <c r="P23" i="2"/>
  <c r="O23" i="2"/>
  <c r="N23" i="2"/>
  <c r="M23" i="2"/>
  <c r="L23" i="2"/>
  <c r="K23" i="2"/>
  <c r="R22" i="2"/>
  <c r="P22" i="2"/>
  <c r="O22" i="2"/>
  <c r="N22" i="2"/>
  <c r="M22" i="2"/>
  <c r="L22" i="2"/>
  <c r="K22" i="2"/>
  <c r="R21" i="2"/>
  <c r="P21" i="2"/>
  <c r="O21" i="2"/>
  <c r="N21" i="2"/>
  <c r="M21" i="2"/>
  <c r="L21" i="2"/>
  <c r="K21" i="2"/>
  <c r="R20" i="2"/>
  <c r="P20" i="2"/>
  <c r="O20" i="2"/>
  <c r="N20" i="2"/>
  <c r="M20" i="2"/>
  <c r="L20" i="2"/>
  <c r="K20" i="2"/>
  <c r="R19" i="2"/>
  <c r="P19" i="2"/>
  <c r="O19" i="2"/>
  <c r="N19" i="2"/>
  <c r="M19" i="2"/>
  <c r="L19" i="2"/>
  <c r="K19" i="2"/>
  <c r="R18" i="2"/>
  <c r="P18" i="2"/>
  <c r="O18" i="2"/>
  <c r="N18" i="2"/>
  <c r="M18" i="2"/>
  <c r="L18" i="2"/>
  <c r="K18" i="2"/>
  <c r="P17" i="2"/>
  <c r="N17" i="2"/>
  <c r="M17" i="2"/>
  <c r="L17" i="2"/>
  <c r="K17" i="2"/>
  <c r="R16" i="2"/>
  <c r="O16" i="2"/>
  <c r="N16" i="2"/>
  <c r="M16" i="2"/>
  <c r="L16" i="2"/>
  <c r="K16" i="2"/>
  <c r="R15" i="2"/>
  <c r="P15" i="2"/>
  <c r="O15" i="2"/>
  <c r="N15" i="2"/>
  <c r="M15" i="2"/>
  <c r="L15" i="2"/>
  <c r="K15" i="2"/>
  <c r="R14" i="2"/>
  <c r="P14" i="2"/>
  <c r="O14" i="2"/>
  <c r="N14" i="2"/>
  <c r="M14" i="2"/>
  <c r="L14" i="2"/>
  <c r="K14" i="2"/>
  <c r="R13" i="2"/>
  <c r="P13" i="2"/>
  <c r="O13" i="2"/>
  <c r="N13" i="2"/>
  <c r="M13" i="2"/>
  <c r="L13" i="2"/>
  <c r="K13" i="2"/>
  <c r="R12" i="2"/>
  <c r="P12" i="2"/>
  <c r="O12" i="2"/>
  <c r="N12" i="2"/>
  <c r="M12" i="2"/>
  <c r="L12" i="2"/>
  <c r="K12" i="2"/>
  <c r="R7" i="2"/>
  <c r="P7" i="2"/>
  <c r="O7" i="2"/>
  <c r="N7" i="2"/>
  <c r="M7" i="2"/>
  <c r="L7" i="2"/>
  <c r="K7" i="2"/>
  <c r="R6" i="2"/>
  <c r="P6" i="2"/>
  <c r="O6" i="2"/>
  <c r="N6" i="2"/>
  <c r="M6" i="2"/>
  <c r="L6" i="2"/>
  <c r="K6" i="2"/>
  <c r="R76" i="1"/>
  <c r="R74" i="1"/>
  <c r="R72" i="1"/>
  <c r="R70" i="1"/>
  <c r="R63" i="1"/>
  <c r="R62" i="1"/>
  <c r="R61" i="1"/>
  <c r="R60" i="1"/>
  <c r="R59" i="1"/>
  <c r="R58" i="1"/>
  <c r="R55" i="1"/>
  <c r="R54" i="1"/>
  <c r="R51" i="1"/>
  <c r="R50" i="1"/>
  <c r="R48" i="1"/>
  <c r="R47" i="1"/>
  <c r="R45" i="1"/>
  <c r="R44" i="1"/>
  <c r="R42" i="1"/>
  <c r="R41" i="1"/>
  <c r="R40" i="1"/>
  <c r="R39" i="1"/>
  <c r="R37" i="1"/>
  <c r="R36" i="1"/>
  <c r="R25" i="1"/>
  <c r="R26" i="1"/>
  <c r="R27" i="1"/>
  <c r="R28" i="1"/>
  <c r="R29" i="1"/>
  <c r="R30" i="1"/>
  <c r="R31" i="1"/>
  <c r="R32" i="1"/>
  <c r="R33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7" i="1"/>
  <c r="P76" i="1"/>
  <c r="P74" i="1"/>
  <c r="P72" i="1"/>
  <c r="P70" i="1"/>
  <c r="P63" i="1"/>
  <c r="P62" i="1"/>
  <c r="P61" i="1"/>
  <c r="P60" i="1"/>
  <c r="P59" i="1"/>
  <c r="P58" i="1"/>
  <c r="P55" i="1"/>
  <c r="P54" i="1"/>
  <c r="P51" i="1"/>
  <c r="P50" i="1"/>
  <c r="P48" i="1"/>
  <c r="P47" i="1"/>
  <c r="P45" i="1"/>
  <c r="P44" i="1"/>
  <c r="P42" i="1"/>
  <c r="P41" i="1"/>
  <c r="P40" i="1"/>
  <c r="P39" i="1"/>
  <c r="P37" i="1"/>
  <c r="P36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6" i="1"/>
  <c r="O37" i="1"/>
  <c r="O39" i="1"/>
  <c r="O40" i="1"/>
  <c r="O41" i="1"/>
  <c r="O42" i="1"/>
  <c r="O44" i="1"/>
  <c r="O45" i="1"/>
  <c r="O47" i="1"/>
  <c r="O48" i="1"/>
  <c r="O50" i="1"/>
  <c r="O51" i="1"/>
  <c r="O54" i="1"/>
  <c r="O55" i="1"/>
  <c r="O58" i="1"/>
  <c r="O59" i="1"/>
  <c r="O60" i="1"/>
  <c r="O61" i="1"/>
  <c r="O62" i="1"/>
  <c r="O63" i="1"/>
  <c r="O70" i="1"/>
  <c r="O72" i="1"/>
  <c r="O74" i="1"/>
  <c r="O76" i="1"/>
  <c r="O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6" i="1"/>
  <c r="N37" i="1"/>
  <c r="N39" i="1"/>
  <c r="N40" i="1"/>
  <c r="N41" i="1"/>
  <c r="N42" i="1"/>
  <c r="N44" i="1"/>
  <c r="N45" i="1"/>
  <c r="N47" i="1"/>
  <c r="N48" i="1"/>
  <c r="N50" i="1"/>
  <c r="N51" i="1"/>
  <c r="N54" i="1"/>
  <c r="N55" i="1"/>
  <c r="N58" i="1"/>
  <c r="N59" i="1"/>
  <c r="N60" i="1"/>
  <c r="N61" i="1"/>
  <c r="N62" i="1"/>
  <c r="N63" i="1"/>
  <c r="N70" i="1"/>
  <c r="N72" i="1"/>
  <c r="N74" i="1"/>
  <c r="N76" i="1"/>
  <c r="N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6" i="1"/>
  <c r="M37" i="1"/>
  <c r="M39" i="1"/>
  <c r="M40" i="1"/>
  <c r="M41" i="1"/>
  <c r="M42" i="1"/>
  <c r="M44" i="1"/>
  <c r="M45" i="1"/>
  <c r="M47" i="1"/>
  <c r="M48" i="1"/>
  <c r="M50" i="1"/>
  <c r="M51" i="1"/>
  <c r="M54" i="1"/>
  <c r="M55" i="1"/>
  <c r="M58" i="1"/>
  <c r="M59" i="1"/>
  <c r="M60" i="1"/>
  <c r="M61" i="1"/>
  <c r="M62" i="1"/>
  <c r="M63" i="1"/>
  <c r="M70" i="1"/>
  <c r="M72" i="1"/>
  <c r="M74" i="1"/>
  <c r="M76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6" i="1"/>
  <c r="L37" i="1"/>
  <c r="L39" i="1"/>
  <c r="L40" i="1"/>
  <c r="L41" i="1"/>
  <c r="L42" i="1"/>
  <c r="L44" i="1"/>
  <c r="L45" i="1"/>
  <c r="L47" i="1"/>
  <c r="L48" i="1"/>
  <c r="L50" i="1"/>
  <c r="L51" i="1"/>
  <c r="L54" i="1"/>
  <c r="L55" i="1"/>
  <c r="L58" i="1"/>
  <c r="L59" i="1"/>
  <c r="L60" i="1"/>
  <c r="L61" i="1"/>
  <c r="L62" i="1"/>
  <c r="L63" i="1"/>
  <c r="L70" i="1"/>
  <c r="L72" i="1"/>
  <c r="L74" i="1"/>
  <c r="L76" i="1"/>
  <c r="L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6" i="1"/>
  <c r="K37" i="1"/>
  <c r="K39" i="1"/>
  <c r="K40" i="1"/>
  <c r="K41" i="1"/>
  <c r="K42" i="1"/>
  <c r="K44" i="1"/>
  <c r="K45" i="1"/>
  <c r="K47" i="1"/>
  <c r="K48" i="1"/>
  <c r="K50" i="1"/>
  <c r="K51" i="1"/>
  <c r="K54" i="1"/>
  <c r="K55" i="1"/>
  <c r="K58" i="1"/>
  <c r="K59" i="1"/>
  <c r="K60" i="1"/>
  <c r="K61" i="1"/>
  <c r="K62" i="1"/>
  <c r="K63" i="1"/>
  <c r="K70" i="1"/>
  <c r="K72" i="1"/>
  <c r="K74" i="1"/>
  <c r="K76" i="1"/>
  <c r="K7" i="1"/>
  <c r="V73" i="4"/>
  <c r="V93" i="4"/>
  <c r="V92" i="4"/>
  <c r="V16" i="4"/>
</calcChain>
</file>

<file path=xl/sharedStrings.xml><?xml version="1.0" encoding="utf-8"?>
<sst xmlns="http://schemas.openxmlformats.org/spreadsheetml/2006/main" count="379" uniqueCount="75">
  <si>
    <t>NRC</t>
  </si>
  <si>
    <t>ASIGNATURA</t>
  </si>
  <si>
    <t>% DE ESTUDIANTES PRIMERA MATRÍCULA</t>
  </si>
  <si>
    <t>TASA DE RENDIMIENTO DE LA ASIGNATURA</t>
  </si>
  <si>
    <t>% DE SUSPENSOS</t>
  </si>
  <si>
    <t>% DE NO PRESENTADOS</t>
  </si>
  <si>
    <t>(EN SU CASO) TASA DE ÉXITO DE LA ASIGNATURA</t>
  </si>
  <si>
    <t>(EN SU CASO) % DE APROBADOS EN PRIMERA MATRÍCULA  SOBRE EL TOTAL DE MATRICULADOS EN PRIMERA MATRÍCULA</t>
  </si>
  <si>
    <t>COMPUTACIÓN BÁSICA</t>
  </si>
  <si>
    <t>HABILIDADES DEL PENSAMIENTO CRITICO Y CREATIVO</t>
  </si>
  <si>
    <t>% DE SIN DERECHO</t>
  </si>
  <si>
    <t>INGLÉS I</t>
  </si>
  <si>
    <t>% DE REPROBADOS</t>
  </si>
  <si>
    <t>INGLÉS II</t>
  </si>
  <si>
    <t>LECTURA Y REDACCION A TRAVES DEL ANALISIS DEL MUNDO CONTEMPORANEO</t>
  </si>
  <si>
    <t>FUNDAMENTOS DE MATEMÁTICAS</t>
  </si>
  <si>
    <t>PROBABILIDAD Y ESTADÍSTICA</t>
  </si>
  <si>
    <t>ÁLGEBRA LINEAL PARA COMPUTACIÓN</t>
  </si>
  <si>
    <t>MATEMÁTICAS DISCRETAS</t>
  </si>
  <si>
    <t>INTRODUCCIÓN A LA PROGRAMACIÓN</t>
  </si>
  <si>
    <t xml:space="preserve">PROGRAMACIÓN </t>
  </si>
  <si>
    <t>TECNOLOGIAS DE INFORMACION PARA LA INNOVACION</t>
  </si>
  <si>
    <t>SISTEMAS OPERATIVOS</t>
  </si>
  <si>
    <t>ORGANIZACIÓN DE COMPUTADORAS</t>
  </si>
  <si>
    <t>HABILIDADES DIRECTIVAS</t>
  </si>
  <si>
    <t>GESTIÓN DE PROYECTOS DE TECNOLOGÍAS DE INFORMACIÓN</t>
  </si>
  <si>
    <t>PROYECTO INTEGRADOR</t>
  </si>
  <si>
    <t>INGENIERÍA DE SOFTWARE</t>
  </si>
  <si>
    <t>METODOLOGÍAS DE DESARROLLO</t>
  </si>
  <si>
    <t>INTERACCIÓN HUMANO COMPUTADORA</t>
  </si>
  <si>
    <t>METODOLOGÍA DE LA INVESTIGACIÓN</t>
  </si>
  <si>
    <t>ÉTICA Y LEGISLACIÓN INFORMÁTICA</t>
  </si>
  <si>
    <t>TECNOLOGÍAS PARA LA INTEGRACIÓN DE SOLUCIONES</t>
  </si>
  <si>
    <t>INTEGRACIÓN DE SOLUCIONES</t>
  </si>
  <si>
    <t>DESARROLLO DE SOFTWARE</t>
  </si>
  <si>
    <t>ESTRUCTURAS DE DATOS</t>
  </si>
  <si>
    <t>REDES</t>
  </si>
  <si>
    <t>BASE DE DATOS</t>
  </si>
  <si>
    <t>BASE DE DATOS AVANZADAS</t>
  </si>
  <si>
    <t>SISTEMAS INTELIGENTES</t>
  </si>
  <si>
    <t>SEGURIDAD</t>
  </si>
  <si>
    <t>ADMINISTRACIÓN DE SERVIDORES</t>
  </si>
  <si>
    <t>SISTEMAS WEB</t>
  </si>
  <si>
    <t>PROGRAMACIÓN AVANZADA</t>
  </si>
  <si>
    <t>SERVICIO SOCIAL</t>
  </si>
  <si>
    <t>ACREDITACIÓN DEL IDIOMA INGLÉS</t>
  </si>
  <si>
    <t>EXPERIENCIA RECEPCIONAL</t>
  </si>
  <si>
    <t>ADMINISTRACIÓN DE PROYECTOS DE SOFTWARE</t>
  </si>
  <si>
    <t xml:space="preserve">BASE DE DATOS NO CONEVNCIONALES </t>
  </si>
  <si>
    <t>SERVICIOS DE VIRTUALIZACIÓN</t>
  </si>
  <si>
    <t>COMPUTO SUSTENTABLE</t>
  </si>
  <si>
    <t>ADMINISTRACIÓN DE BASES DE DATOS</t>
  </si>
  <si>
    <t>INGENIERÍA DE SOFTWARE EMERGENTE</t>
  </si>
  <si>
    <t>GRAFICACIÓN</t>
  </si>
  <si>
    <t>DISEÑO DE INTERACCIONES</t>
  </si>
  <si>
    <t>INTERFACES DE USUARIO AVANZADAS</t>
  </si>
  <si>
    <t>DESARROLLO DE MÓVIL</t>
  </si>
  <si>
    <t xml:space="preserve">BASE DE DATOS NO CONVENCIONALES </t>
  </si>
  <si>
    <t>NÚMERO DE REPROBADOS</t>
  </si>
  <si>
    <t>NÚMERO DE SIN DERECHO</t>
  </si>
  <si>
    <t>NÚMERO DE NO PRESENTADOS</t>
  </si>
  <si>
    <t>TOTAL DE ESTUDIANTES PRIMERA MATRÍCULA</t>
  </si>
  <si>
    <t>TOTAL DE ÉXITO DE LA ASIGNATURA</t>
  </si>
  <si>
    <t>TECNOLOGIAS WEB</t>
  </si>
  <si>
    <t>TOTAL ESTUDIANTES MATRICULADOS TECO</t>
  </si>
  <si>
    <t>TOTAL DE ESTUDIANTES MATRICULADOS DEL NRC</t>
  </si>
  <si>
    <t>TOTAL SIN NP Y DS</t>
  </si>
  <si>
    <t>APROBADOS</t>
  </si>
  <si>
    <t>REPROBADOS</t>
  </si>
  <si>
    <t>S/D</t>
  </si>
  <si>
    <t>N/P</t>
  </si>
  <si>
    <t xml:space="preserve"> TOTAL DE ÉXITO DE LA ASIGNATURA DE PRIMERA</t>
  </si>
  <si>
    <t>PRESENTARON EXAMEN</t>
  </si>
  <si>
    <t>NA</t>
  </si>
  <si>
    <t>Los cursos que tienen NA no fueron ofertados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</si>
</sst>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ourie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7AA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975F2"/>
        <bgColor indexed="64"/>
      </patternFill>
    </fill>
    <fill>
      <patternFill patternType="solid">
        <fgColor rgb="FFE893EE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2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1" fontId="0" fillId="4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0" borderId="0" xfId="0" applyNumberFormat="1" applyFill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0" xfId="0" applyFill="1"/>
    <xf numFmtId="0" fontId="1" fillId="0" borderId="1" xfId="0" applyFont="1" applyFill="1" applyBorder="1" applyAlignment="1">
      <alignment horizontal="center"/>
    </xf>
    <xf numFmtId="0" fontId="0" fillId="8" borderId="0" xfId="0" applyFill="1"/>
    <xf numFmtId="0" fontId="0" fillId="10" borderId="0" xfId="0" applyFill="1"/>
    <xf numFmtId="2" fontId="0" fillId="10" borderId="4" xfId="0" applyNumberFormat="1" applyFill="1" applyBorder="1" applyAlignment="1">
      <alignment horizontal="center" vertical="center"/>
    </xf>
    <xf numFmtId="2" fontId="0" fillId="11" borderId="4" xfId="0" applyNumberFormat="1" applyFill="1" applyBorder="1" applyAlignment="1">
      <alignment horizontal="center" vertical="center"/>
    </xf>
    <xf numFmtId="0" fontId="0" fillId="11" borderId="0" xfId="0" applyFill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0" borderId="1" xfId="0" applyFill="1" applyBorder="1"/>
    <xf numFmtId="0" fontId="1" fillId="8" borderId="3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2" fontId="0" fillId="9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 vertical="center" wrapText="1"/>
    </xf>
    <xf numFmtId="2" fontId="1" fillId="9" borderId="4" xfId="0" applyNumberFormat="1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2" fontId="0" fillId="7" borderId="2" xfId="0" applyNumberFormat="1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Normal" xfId="0" builtinId="0"/>
  </cellStyles>
  <dxfs count="0"/>
  <tableStyles count="0" defaultTableStyle="TableStyleMedium2" defaultPivotStyle="PivotStyleLight16"/>
  <colors>
    <mruColors>
      <color rgb="FFE7AAE8"/>
      <color rgb="FFDD8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8"/>
  <sheetViews>
    <sheetView tabSelected="1" topLeftCell="A2" zoomScale="44" zoomScaleNormal="47" zoomScalePageLayoutView="80" workbookViewId="0">
      <pane xSplit="3" ySplit="4" topLeftCell="D18" activePane="bottomRight" state="frozen"/>
      <selection activeCell="A2" sqref="A2"/>
      <selection pane="topRight" activeCell="D2" sqref="D2"/>
      <selection pane="bottomLeft" activeCell="A6" sqref="A6"/>
      <selection pane="bottomRight" activeCell="A3" sqref="A3:Z93"/>
    </sheetView>
  </sheetViews>
  <sheetFormatPr baseColWidth="10" defaultRowHeight="14.4" x14ac:dyDescent="0.55000000000000004"/>
  <cols>
    <col min="1" max="1" width="18.83984375" customWidth="1"/>
    <col min="2" max="2" width="14.15625" style="1" customWidth="1"/>
    <col min="3" max="3" width="16.47265625" style="16" hidden="1" customWidth="1"/>
    <col min="4" max="4" width="14.83984375" style="9" customWidth="1"/>
    <col min="5" max="5" width="13" style="9" hidden="1" customWidth="1"/>
    <col min="6" max="6" width="14" style="9" hidden="1" customWidth="1"/>
    <col min="7" max="7" width="13" style="9" hidden="1" customWidth="1"/>
    <col min="8" max="8" width="11" style="9" hidden="1" customWidth="1"/>
    <col min="9" max="9" width="13.47265625" style="9" hidden="1" customWidth="1"/>
    <col min="10" max="10" width="16" style="24" hidden="1" customWidth="1"/>
    <col min="11" max="11" width="12.68359375" style="25" customWidth="1"/>
    <col min="12" max="12" width="14.68359375" customWidth="1"/>
    <col min="13" max="13" width="14.68359375" style="21" customWidth="1"/>
    <col min="14" max="14" width="10.83984375" style="27"/>
    <col min="15" max="15" width="13.47265625" style="18" customWidth="1"/>
    <col min="16" max="16" width="13" style="48" customWidth="1"/>
    <col min="17" max="17" width="13" style="29" hidden="1" customWidth="1"/>
    <col min="18" max="18" width="18.68359375" customWidth="1"/>
  </cols>
  <sheetData>
    <row r="1" spans="1:20" s="10" customFormat="1" x14ac:dyDescent="0.55000000000000004">
      <c r="B1" s="9"/>
      <c r="C1" s="9"/>
      <c r="D1" s="9"/>
      <c r="E1" s="9"/>
      <c r="F1" s="9"/>
      <c r="G1" s="9"/>
      <c r="H1" s="9"/>
      <c r="I1" s="9"/>
      <c r="J1" s="9"/>
      <c r="P1" s="48"/>
    </row>
    <row r="2" spans="1:20" s="10" customFormat="1" x14ac:dyDescent="0.55000000000000004">
      <c r="B2" s="9"/>
      <c r="C2" s="9"/>
      <c r="D2" s="9"/>
      <c r="E2" s="9"/>
      <c r="F2" s="9"/>
      <c r="G2" s="9"/>
      <c r="H2" s="9"/>
      <c r="I2" s="9"/>
      <c r="J2" s="9"/>
      <c r="P2" s="48"/>
    </row>
    <row r="3" spans="1:20" ht="15" customHeight="1" x14ac:dyDescent="0.55000000000000004">
      <c r="A3" s="142" t="s">
        <v>1</v>
      </c>
      <c r="B3" s="142" t="s">
        <v>0</v>
      </c>
      <c r="C3" s="139" t="s">
        <v>65</v>
      </c>
      <c r="D3" s="139" t="s">
        <v>64</v>
      </c>
      <c r="E3" s="142" t="s">
        <v>67</v>
      </c>
      <c r="F3" s="142" t="s">
        <v>68</v>
      </c>
      <c r="G3" s="142" t="s">
        <v>70</v>
      </c>
      <c r="H3" s="142" t="s">
        <v>69</v>
      </c>
      <c r="I3" s="142" t="s">
        <v>72</v>
      </c>
      <c r="J3" s="148" t="s">
        <v>61</v>
      </c>
      <c r="K3" s="148" t="s">
        <v>2</v>
      </c>
      <c r="L3" s="151" t="s">
        <v>3</v>
      </c>
      <c r="M3" s="133" t="s">
        <v>12</v>
      </c>
      <c r="N3" s="169" t="s">
        <v>10</v>
      </c>
      <c r="O3" s="170" t="s">
        <v>5</v>
      </c>
      <c r="P3" s="173" t="s">
        <v>6</v>
      </c>
      <c r="Q3" s="142" t="s">
        <v>71</v>
      </c>
      <c r="R3" s="166" t="s">
        <v>7</v>
      </c>
    </row>
    <row r="4" spans="1:20" x14ac:dyDescent="0.55000000000000004">
      <c r="A4" s="146"/>
      <c r="B4" s="146"/>
      <c r="C4" s="140"/>
      <c r="D4" s="140"/>
      <c r="E4" s="143"/>
      <c r="F4" s="143"/>
      <c r="G4" s="143"/>
      <c r="H4" s="143"/>
      <c r="I4" s="143"/>
      <c r="J4" s="149"/>
      <c r="K4" s="149"/>
      <c r="L4" s="152"/>
      <c r="M4" s="134"/>
      <c r="N4" s="169"/>
      <c r="O4" s="171"/>
      <c r="P4" s="174"/>
      <c r="Q4" s="146"/>
      <c r="R4" s="167"/>
    </row>
    <row r="5" spans="1:20" ht="95.25" customHeight="1" x14ac:dyDescent="0.7">
      <c r="A5" s="147"/>
      <c r="B5" s="147"/>
      <c r="C5" s="141"/>
      <c r="D5" s="141"/>
      <c r="E5" s="144"/>
      <c r="F5" s="144"/>
      <c r="G5" s="144"/>
      <c r="H5" s="144"/>
      <c r="I5" s="144"/>
      <c r="J5" s="150"/>
      <c r="K5" s="150"/>
      <c r="L5" s="153"/>
      <c r="M5" s="135"/>
      <c r="N5" s="169"/>
      <c r="O5" s="172"/>
      <c r="P5" s="175"/>
      <c r="Q5" s="147"/>
      <c r="R5" s="168"/>
      <c r="T5" s="101" t="s">
        <v>74</v>
      </c>
    </row>
    <row r="6" spans="1:20" ht="26.25" customHeight="1" x14ac:dyDescent="0.55000000000000004">
      <c r="A6" s="103" t="s">
        <v>8</v>
      </c>
      <c r="B6" s="7">
        <v>70151</v>
      </c>
      <c r="C6" s="78">
        <v>23</v>
      </c>
      <c r="D6" s="78">
        <v>17</v>
      </c>
      <c r="E6" s="7">
        <v>14</v>
      </c>
      <c r="F6" s="7">
        <v>0</v>
      </c>
      <c r="G6" s="7">
        <v>3</v>
      </c>
      <c r="H6" s="7">
        <v>0</v>
      </c>
      <c r="I6" s="7">
        <v>14</v>
      </c>
      <c r="J6" s="22">
        <v>16</v>
      </c>
      <c r="K6" s="75">
        <f>(J6/D6)*100</f>
        <v>94.117647058823522</v>
      </c>
      <c r="L6" s="71">
        <f>(E6/D6)*100</f>
        <v>82.35294117647058</v>
      </c>
      <c r="M6" s="19">
        <f>(F6/D6)*100</f>
        <v>0</v>
      </c>
      <c r="N6" s="26">
        <f>(H6/D6)*100</f>
        <v>0</v>
      </c>
      <c r="O6" s="15">
        <f>(G6/D6)*100</f>
        <v>17.647058823529413</v>
      </c>
      <c r="P6" s="49">
        <f>(E6/I6)*100</f>
        <v>100</v>
      </c>
      <c r="Q6" s="7">
        <v>13</v>
      </c>
      <c r="R6" s="58">
        <f>(Q6/J6)*100</f>
        <v>81.25</v>
      </c>
    </row>
    <row r="7" spans="1:20" ht="24" customHeight="1" x14ac:dyDescent="0.55000000000000004">
      <c r="A7" s="105"/>
      <c r="B7" s="7">
        <v>70156</v>
      </c>
      <c r="C7" s="78">
        <v>24</v>
      </c>
      <c r="D7" s="78">
        <v>21</v>
      </c>
      <c r="E7" s="7">
        <v>19</v>
      </c>
      <c r="F7" s="7">
        <v>0</v>
      </c>
      <c r="G7" s="7">
        <v>2</v>
      </c>
      <c r="H7" s="7">
        <v>0</v>
      </c>
      <c r="I7" s="7">
        <v>19</v>
      </c>
      <c r="J7" s="22">
        <v>21</v>
      </c>
      <c r="K7" s="75">
        <f>(J7/D7)*100</f>
        <v>100</v>
      </c>
      <c r="L7" s="71">
        <f>(E7/D7)*100</f>
        <v>90.476190476190482</v>
      </c>
      <c r="M7" s="19">
        <f>(F7/D7)*100</f>
        <v>0</v>
      </c>
      <c r="N7" s="26">
        <f>(H7/D7)*100</f>
        <v>0</v>
      </c>
      <c r="O7" s="15">
        <f>(G7/D7)*100</f>
        <v>9.5238095238095237</v>
      </c>
      <c r="P7" s="49">
        <f>(E7/I7)*100</f>
        <v>100</v>
      </c>
      <c r="Q7" s="7">
        <v>19</v>
      </c>
      <c r="R7" s="58">
        <f t="shared" ref="R7:R70" si="0">(Q7/J7)*100</f>
        <v>90.476190476190482</v>
      </c>
    </row>
    <row r="8" spans="1:20" ht="14.4" customHeight="1" x14ac:dyDescent="0.55000000000000004">
      <c r="A8" s="102" t="s">
        <v>9</v>
      </c>
      <c r="B8" s="123" t="s">
        <v>73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/>
    </row>
    <row r="9" spans="1:20" x14ac:dyDescent="0.55000000000000004">
      <c r="A9" s="102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1"/>
    </row>
    <row r="10" spans="1:20" x14ac:dyDescent="0.55000000000000004">
      <c r="A10" s="103" t="s">
        <v>11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</row>
    <row r="11" spans="1:20" x14ac:dyDescent="0.55000000000000004">
      <c r="A11" s="10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</row>
    <row r="12" spans="1:20" x14ac:dyDescent="0.55000000000000004">
      <c r="A12" s="145" t="s">
        <v>13</v>
      </c>
      <c r="B12" s="7">
        <v>69475</v>
      </c>
      <c r="C12" s="78">
        <v>30</v>
      </c>
      <c r="D12" s="78">
        <v>20</v>
      </c>
      <c r="E12" s="7">
        <v>14</v>
      </c>
      <c r="F12" s="7">
        <v>6</v>
      </c>
      <c r="G12" s="7">
        <v>0</v>
      </c>
      <c r="H12" s="7">
        <v>0</v>
      </c>
      <c r="I12" s="7">
        <v>20</v>
      </c>
      <c r="J12" s="22">
        <v>21</v>
      </c>
      <c r="K12" s="75">
        <f t="shared" ref="K12:K24" si="1">(J12/D12)*100</f>
        <v>105</v>
      </c>
      <c r="L12" s="71">
        <f t="shared" ref="L12:L24" si="2">(E12/D12)*100</f>
        <v>70</v>
      </c>
      <c r="M12" s="19">
        <f t="shared" ref="M12:M24" si="3">(F12/D12)*100</f>
        <v>30</v>
      </c>
      <c r="N12" s="26">
        <f t="shared" ref="N12:N24" si="4">(H12/D12)*100</f>
        <v>0</v>
      </c>
      <c r="O12" s="15">
        <f>(G12/D12)*100</f>
        <v>0</v>
      </c>
      <c r="P12" s="49">
        <f>(E12/I12)*100</f>
        <v>70</v>
      </c>
      <c r="Q12" s="7">
        <v>15</v>
      </c>
      <c r="R12" s="58">
        <f t="shared" si="0"/>
        <v>71.428571428571431</v>
      </c>
    </row>
    <row r="13" spans="1:20" x14ac:dyDescent="0.55000000000000004">
      <c r="A13" s="145"/>
      <c r="B13" s="7">
        <v>69412</v>
      </c>
      <c r="C13" s="78">
        <v>27</v>
      </c>
      <c r="D13" s="78">
        <v>16</v>
      </c>
      <c r="E13" s="7">
        <v>12</v>
      </c>
      <c r="F13" s="7">
        <v>1</v>
      </c>
      <c r="G13" s="7">
        <v>3</v>
      </c>
      <c r="H13" s="7">
        <v>0</v>
      </c>
      <c r="I13" s="7">
        <v>13</v>
      </c>
      <c r="J13" s="22">
        <v>16</v>
      </c>
      <c r="K13" s="75">
        <f t="shared" si="1"/>
        <v>100</v>
      </c>
      <c r="L13" s="71">
        <f t="shared" si="2"/>
        <v>75</v>
      </c>
      <c r="M13" s="19">
        <f t="shared" si="3"/>
        <v>6.25</v>
      </c>
      <c r="N13" s="26">
        <f t="shared" si="4"/>
        <v>0</v>
      </c>
      <c r="O13" s="15">
        <f>(G13/D13)*100</f>
        <v>18.75</v>
      </c>
      <c r="P13" s="49">
        <f>(E13/I13)*100</f>
        <v>92.307692307692307</v>
      </c>
      <c r="Q13" s="7">
        <v>12</v>
      </c>
      <c r="R13" s="58">
        <f t="shared" si="0"/>
        <v>75</v>
      </c>
    </row>
    <row r="14" spans="1:20" ht="34.5" customHeight="1" x14ac:dyDescent="0.55000000000000004">
      <c r="A14" s="103" t="s">
        <v>14</v>
      </c>
      <c r="B14" s="7">
        <v>69425</v>
      </c>
      <c r="C14" s="78">
        <v>32</v>
      </c>
      <c r="D14" s="78">
        <v>32</v>
      </c>
      <c r="E14" s="41">
        <v>23</v>
      </c>
      <c r="F14" s="41">
        <v>2</v>
      </c>
      <c r="G14" s="41">
        <v>7</v>
      </c>
      <c r="H14" s="41">
        <v>0</v>
      </c>
      <c r="I14" s="41">
        <v>25</v>
      </c>
      <c r="J14" s="22">
        <v>30</v>
      </c>
      <c r="K14" s="75">
        <f t="shared" si="1"/>
        <v>93.75</v>
      </c>
      <c r="L14" s="71">
        <f t="shared" si="2"/>
        <v>71.875</v>
      </c>
      <c r="M14" s="19">
        <f t="shared" si="3"/>
        <v>6.25</v>
      </c>
      <c r="N14" s="26">
        <f t="shared" si="4"/>
        <v>0</v>
      </c>
      <c r="O14" s="15">
        <f>(G14/D14)*100</f>
        <v>21.875</v>
      </c>
      <c r="P14" s="49">
        <f>(E14/I14)*100</f>
        <v>92</v>
      </c>
      <c r="Q14" s="7">
        <v>22</v>
      </c>
      <c r="R14" s="58">
        <f t="shared" si="0"/>
        <v>73.333333333333329</v>
      </c>
    </row>
    <row r="15" spans="1:20" ht="32.25" customHeight="1" x14ac:dyDescent="0.55000000000000004">
      <c r="A15" s="104"/>
      <c r="B15" s="7">
        <v>69479</v>
      </c>
      <c r="C15" s="78">
        <v>31</v>
      </c>
      <c r="D15" s="78">
        <v>19</v>
      </c>
      <c r="E15" s="7">
        <v>15</v>
      </c>
      <c r="F15" s="7">
        <v>2</v>
      </c>
      <c r="G15" s="7">
        <v>0</v>
      </c>
      <c r="H15" s="7">
        <v>2</v>
      </c>
      <c r="I15" s="7">
        <v>17</v>
      </c>
      <c r="J15" s="22">
        <v>18</v>
      </c>
      <c r="K15" s="75">
        <f t="shared" si="1"/>
        <v>94.73684210526315</v>
      </c>
      <c r="L15" s="71">
        <f t="shared" si="2"/>
        <v>78.94736842105263</v>
      </c>
      <c r="M15" s="19">
        <f t="shared" si="3"/>
        <v>10.526315789473683</v>
      </c>
      <c r="N15" s="26">
        <f t="shared" si="4"/>
        <v>10.526315789473683</v>
      </c>
      <c r="O15" s="15">
        <f>(G15/D15)*100</f>
        <v>0</v>
      </c>
      <c r="P15" s="49">
        <f>(E15/I15)*100</f>
        <v>88.235294117647058</v>
      </c>
      <c r="Q15" s="7">
        <v>14</v>
      </c>
      <c r="R15" s="58">
        <f t="shared" si="0"/>
        <v>77.777777777777786</v>
      </c>
    </row>
    <row r="16" spans="1:20" ht="33" customHeight="1" x14ac:dyDescent="0.55000000000000004">
      <c r="A16" s="105"/>
      <c r="B16" s="7">
        <v>70159</v>
      </c>
      <c r="C16" s="78">
        <v>14</v>
      </c>
      <c r="D16" s="78">
        <v>3</v>
      </c>
      <c r="E16" s="7">
        <v>0</v>
      </c>
      <c r="F16" s="7">
        <v>0</v>
      </c>
      <c r="G16" s="7">
        <v>0</v>
      </c>
      <c r="H16" s="7">
        <v>3</v>
      </c>
      <c r="I16" s="7">
        <v>0</v>
      </c>
      <c r="J16" s="22">
        <v>3</v>
      </c>
      <c r="K16" s="75">
        <f t="shared" si="1"/>
        <v>100</v>
      </c>
      <c r="L16" s="71">
        <f t="shared" si="2"/>
        <v>0</v>
      </c>
      <c r="M16" s="19">
        <f t="shared" si="3"/>
        <v>0</v>
      </c>
      <c r="N16" s="26">
        <f t="shared" si="4"/>
        <v>100</v>
      </c>
      <c r="O16" s="15">
        <f>(G16/D16)*100</f>
        <v>0</v>
      </c>
      <c r="P16" s="49"/>
      <c r="Q16" s="7">
        <v>0</v>
      </c>
      <c r="R16" s="58">
        <f t="shared" si="0"/>
        <v>0</v>
      </c>
    </row>
    <row r="17" spans="1:18" ht="33" customHeight="1" x14ac:dyDescent="0.55000000000000004">
      <c r="A17" s="103" t="s">
        <v>15</v>
      </c>
      <c r="B17" s="7">
        <v>71928</v>
      </c>
      <c r="C17" s="78">
        <v>16</v>
      </c>
      <c r="D17" s="78">
        <v>2</v>
      </c>
      <c r="E17" s="7">
        <v>1</v>
      </c>
      <c r="F17" s="7">
        <v>0</v>
      </c>
      <c r="G17" s="7">
        <v>0</v>
      </c>
      <c r="H17" s="7">
        <v>1</v>
      </c>
      <c r="I17" s="7">
        <v>1</v>
      </c>
      <c r="J17" s="22">
        <v>0</v>
      </c>
      <c r="K17" s="75">
        <f t="shared" si="1"/>
        <v>0</v>
      </c>
      <c r="L17" s="71">
        <f t="shared" si="2"/>
        <v>50</v>
      </c>
      <c r="M17" s="19">
        <f t="shared" si="3"/>
        <v>0</v>
      </c>
      <c r="N17" s="26">
        <f t="shared" si="4"/>
        <v>50</v>
      </c>
      <c r="O17" s="15">
        <v>0</v>
      </c>
      <c r="P17" s="49">
        <f t="shared" ref="P17:P24" si="5">(E17/I17)*100</f>
        <v>100</v>
      </c>
      <c r="Q17" s="7">
        <v>0</v>
      </c>
      <c r="R17" s="58"/>
    </row>
    <row r="18" spans="1:18" ht="32.25" customHeight="1" x14ac:dyDescent="0.55000000000000004">
      <c r="A18" s="105"/>
      <c r="B18" s="7">
        <v>71934</v>
      </c>
      <c r="C18" s="78">
        <v>6</v>
      </c>
      <c r="D18" s="78">
        <v>6</v>
      </c>
      <c r="E18" s="7">
        <v>3</v>
      </c>
      <c r="F18" s="7">
        <v>0</v>
      </c>
      <c r="G18" s="7">
        <v>3</v>
      </c>
      <c r="H18" s="7">
        <v>0</v>
      </c>
      <c r="I18" s="7">
        <v>3</v>
      </c>
      <c r="J18" s="22">
        <v>2</v>
      </c>
      <c r="K18" s="75">
        <f t="shared" si="1"/>
        <v>33.333333333333329</v>
      </c>
      <c r="L18" s="71">
        <f t="shared" si="2"/>
        <v>50</v>
      </c>
      <c r="M18" s="19">
        <f t="shared" si="3"/>
        <v>0</v>
      </c>
      <c r="N18" s="26">
        <f t="shared" si="4"/>
        <v>0</v>
      </c>
      <c r="O18" s="15">
        <f t="shared" ref="O18:O24" si="6">(G18/D18)*100</f>
        <v>50</v>
      </c>
      <c r="P18" s="49">
        <f t="shared" si="5"/>
        <v>100</v>
      </c>
      <c r="Q18" s="7">
        <v>0</v>
      </c>
      <c r="R18" s="58">
        <f t="shared" si="0"/>
        <v>0</v>
      </c>
    </row>
    <row r="19" spans="1:18" ht="21" customHeight="1" x14ac:dyDescent="0.55000000000000004">
      <c r="A19" s="103" t="s">
        <v>16</v>
      </c>
      <c r="B19" s="7">
        <v>69421</v>
      </c>
      <c r="C19" s="78">
        <v>30</v>
      </c>
      <c r="D19" s="78">
        <v>29</v>
      </c>
      <c r="E19" s="7">
        <v>14</v>
      </c>
      <c r="F19" s="7">
        <v>7</v>
      </c>
      <c r="G19" s="7">
        <v>6</v>
      </c>
      <c r="H19" s="7">
        <v>2</v>
      </c>
      <c r="I19" s="7">
        <v>21</v>
      </c>
      <c r="J19" s="22">
        <v>27</v>
      </c>
      <c r="K19" s="75">
        <f t="shared" si="1"/>
        <v>93.103448275862064</v>
      </c>
      <c r="L19" s="71">
        <f t="shared" si="2"/>
        <v>48.275862068965516</v>
      </c>
      <c r="M19" s="19">
        <f t="shared" si="3"/>
        <v>24.137931034482758</v>
      </c>
      <c r="N19" s="26">
        <f t="shared" si="4"/>
        <v>6.8965517241379306</v>
      </c>
      <c r="O19" s="15">
        <f t="shared" si="6"/>
        <v>20.689655172413794</v>
      </c>
      <c r="P19" s="49">
        <f t="shared" si="5"/>
        <v>66.666666666666657</v>
      </c>
      <c r="Q19" s="7">
        <v>15</v>
      </c>
      <c r="R19" s="58">
        <f t="shared" si="0"/>
        <v>55.555555555555557</v>
      </c>
    </row>
    <row r="20" spans="1:18" ht="16.5" customHeight="1" x14ac:dyDescent="0.55000000000000004">
      <c r="A20" s="104"/>
      <c r="B20" s="7">
        <v>69478</v>
      </c>
      <c r="C20" s="78">
        <v>24</v>
      </c>
      <c r="D20" s="78">
        <v>24</v>
      </c>
      <c r="E20" s="41">
        <v>23</v>
      </c>
      <c r="F20" s="41">
        <v>1</v>
      </c>
      <c r="G20" s="41">
        <v>0</v>
      </c>
      <c r="H20" s="41">
        <v>0</v>
      </c>
      <c r="I20" s="41">
        <v>24</v>
      </c>
      <c r="J20" s="22">
        <v>24</v>
      </c>
      <c r="K20" s="75">
        <f t="shared" si="1"/>
        <v>100</v>
      </c>
      <c r="L20" s="71">
        <f t="shared" si="2"/>
        <v>95.833333333333343</v>
      </c>
      <c r="M20" s="19">
        <f t="shared" si="3"/>
        <v>4.1666666666666661</v>
      </c>
      <c r="N20" s="26">
        <f t="shared" si="4"/>
        <v>0</v>
      </c>
      <c r="O20" s="15">
        <f t="shared" si="6"/>
        <v>0</v>
      </c>
      <c r="P20" s="49">
        <f t="shared" si="5"/>
        <v>95.833333333333343</v>
      </c>
      <c r="Q20" s="7">
        <v>23</v>
      </c>
      <c r="R20" s="58">
        <f t="shared" si="0"/>
        <v>95.833333333333343</v>
      </c>
    </row>
    <row r="21" spans="1:18" ht="17.25" customHeight="1" x14ac:dyDescent="0.55000000000000004">
      <c r="A21" s="105"/>
      <c r="B21" s="7">
        <v>78780</v>
      </c>
      <c r="C21" s="78">
        <v>19</v>
      </c>
      <c r="D21" s="78">
        <v>11</v>
      </c>
      <c r="E21" s="7">
        <v>7</v>
      </c>
      <c r="F21" s="7">
        <v>0</v>
      </c>
      <c r="G21" s="7">
        <v>0</v>
      </c>
      <c r="H21" s="7">
        <v>4</v>
      </c>
      <c r="I21" s="7">
        <v>7</v>
      </c>
      <c r="J21" s="22">
        <v>9</v>
      </c>
      <c r="K21" s="75">
        <f t="shared" si="1"/>
        <v>81.818181818181827</v>
      </c>
      <c r="L21" s="71">
        <f t="shared" si="2"/>
        <v>63.636363636363633</v>
      </c>
      <c r="M21" s="19">
        <f t="shared" si="3"/>
        <v>0</v>
      </c>
      <c r="N21" s="26">
        <f t="shared" si="4"/>
        <v>36.363636363636367</v>
      </c>
      <c r="O21" s="15">
        <f t="shared" si="6"/>
        <v>0</v>
      </c>
      <c r="P21" s="49">
        <f t="shared" si="5"/>
        <v>100</v>
      </c>
      <c r="Q21" s="7">
        <v>5</v>
      </c>
      <c r="R21" s="58">
        <f t="shared" si="0"/>
        <v>55.555555555555557</v>
      </c>
    </row>
    <row r="22" spans="1:18" s="10" customFormat="1" ht="20.25" customHeight="1" x14ac:dyDescent="0.55000000000000004">
      <c r="A22" s="103" t="s">
        <v>17</v>
      </c>
      <c r="B22" s="7">
        <v>69416</v>
      </c>
      <c r="C22" s="78">
        <v>31</v>
      </c>
      <c r="D22" s="78">
        <v>31</v>
      </c>
      <c r="E22" s="41">
        <v>25</v>
      </c>
      <c r="F22" s="41">
        <v>1</v>
      </c>
      <c r="G22" s="41">
        <v>5</v>
      </c>
      <c r="H22" s="41">
        <v>0</v>
      </c>
      <c r="I22" s="41">
        <v>26</v>
      </c>
      <c r="J22" s="22">
        <v>31</v>
      </c>
      <c r="K22" s="75">
        <f t="shared" si="1"/>
        <v>100</v>
      </c>
      <c r="L22" s="71">
        <f t="shared" si="2"/>
        <v>80.645161290322577</v>
      </c>
      <c r="M22" s="19">
        <f t="shared" si="3"/>
        <v>3.225806451612903</v>
      </c>
      <c r="N22" s="26">
        <f t="shared" si="4"/>
        <v>0</v>
      </c>
      <c r="O22" s="15">
        <f t="shared" si="6"/>
        <v>16.129032258064516</v>
      </c>
      <c r="P22" s="49">
        <f t="shared" si="5"/>
        <v>96.15384615384616</v>
      </c>
      <c r="Q22" s="7">
        <v>25</v>
      </c>
      <c r="R22" s="58">
        <f t="shared" si="0"/>
        <v>80.645161290322577</v>
      </c>
    </row>
    <row r="23" spans="1:18" x14ac:dyDescent="0.55000000000000004">
      <c r="A23" s="104"/>
      <c r="B23" s="7">
        <v>69477</v>
      </c>
      <c r="C23" s="78">
        <v>22</v>
      </c>
      <c r="D23" s="78">
        <v>22</v>
      </c>
      <c r="E23" s="41">
        <v>20</v>
      </c>
      <c r="F23" s="41">
        <v>0</v>
      </c>
      <c r="G23" s="41">
        <v>0</v>
      </c>
      <c r="H23" s="41">
        <v>2</v>
      </c>
      <c r="I23" s="41">
        <v>20</v>
      </c>
      <c r="J23" s="22">
        <v>22</v>
      </c>
      <c r="K23" s="75">
        <f t="shared" si="1"/>
        <v>100</v>
      </c>
      <c r="L23" s="71">
        <f t="shared" si="2"/>
        <v>90.909090909090907</v>
      </c>
      <c r="M23" s="19">
        <f t="shared" si="3"/>
        <v>0</v>
      </c>
      <c r="N23" s="26">
        <f t="shared" si="4"/>
        <v>9.0909090909090917</v>
      </c>
      <c r="O23" s="15">
        <f t="shared" si="6"/>
        <v>0</v>
      </c>
      <c r="P23" s="49">
        <f t="shared" si="5"/>
        <v>100</v>
      </c>
      <c r="Q23" s="7">
        <v>20</v>
      </c>
      <c r="R23" s="58">
        <f t="shared" si="0"/>
        <v>90.909090909090907</v>
      </c>
    </row>
    <row r="24" spans="1:18" x14ac:dyDescent="0.55000000000000004">
      <c r="A24" s="105"/>
      <c r="B24" s="7">
        <v>78953</v>
      </c>
      <c r="C24" s="78">
        <v>7</v>
      </c>
      <c r="D24" s="78">
        <v>2</v>
      </c>
      <c r="E24" s="7">
        <v>1</v>
      </c>
      <c r="F24" s="7">
        <v>0</v>
      </c>
      <c r="G24" s="7">
        <v>1</v>
      </c>
      <c r="H24" s="7">
        <v>0</v>
      </c>
      <c r="I24" s="7">
        <v>1</v>
      </c>
      <c r="J24" s="22">
        <v>1</v>
      </c>
      <c r="K24" s="75">
        <f t="shared" si="1"/>
        <v>50</v>
      </c>
      <c r="L24" s="71">
        <f t="shared" si="2"/>
        <v>50</v>
      </c>
      <c r="M24" s="19">
        <f t="shared" si="3"/>
        <v>0</v>
      </c>
      <c r="N24" s="26">
        <f t="shared" si="4"/>
        <v>0</v>
      </c>
      <c r="O24" s="15">
        <f t="shared" si="6"/>
        <v>50</v>
      </c>
      <c r="P24" s="49">
        <f t="shared" si="5"/>
        <v>100</v>
      </c>
      <c r="Q24" s="7">
        <v>1</v>
      </c>
      <c r="R24" s="58">
        <f t="shared" si="0"/>
        <v>100</v>
      </c>
    </row>
    <row r="25" spans="1:18" ht="14.4" customHeight="1" x14ac:dyDescent="0.55000000000000004">
      <c r="A25" s="102" t="s">
        <v>18</v>
      </c>
      <c r="B25" s="123" t="s">
        <v>73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</row>
    <row r="26" spans="1:18" x14ac:dyDescent="0.55000000000000004">
      <c r="A26" s="102"/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8"/>
    </row>
    <row r="27" spans="1:18" ht="14.4" customHeight="1" x14ac:dyDescent="0.55000000000000004">
      <c r="A27" s="103" t="s">
        <v>19</v>
      </c>
      <c r="B27" s="7">
        <v>71927</v>
      </c>
      <c r="C27" s="78">
        <v>26</v>
      </c>
      <c r="D27" s="78">
        <v>8</v>
      </c>
      <c r="E27" s="7">
        <v>4</v>
      </c>
      <c r="F27" s="7">
        <v>1</v>
      </c>
      <c r="G27" s="7">
        <v>0</v>
      </c>
      <c r="H27" s="7">
        <v>3</v>
      </c>
      <c r="I27" s="7">
        <v>5</v>
      </c>
      <c r="J27" s="22"/>
      <c r="K27" s="99">
        <f t="shared" ref="K27:K28" si="7">(J27/D27)*100</f>
        <v>0</v>
      </c>
      <c r="L27" s="98">
        <f t="shared" ref="L27:L28" si="8">(E27/D27)*100</f>
        <v>50</v>
      </c>
      <c r="M27" s="19">
        <f t="shared" ref="M27:M28" si="9">(F27/D27)*100</f>
        <v>12.5</v>
      </c>
      <c r="N27" s="26">
        <f t="shared" ref="N27:N28" si="10">(H27/D27)*100</f>
        <v>37.5</v>
      </c>
      <c r="O27" s="15">
        <f t="shared" ref="O27:O28" si="11">(G27/D27)*100</f>
        <v>0</v>
      </c>
      <c r="P27" s="49">
        <f t="shared" ref="P27:P28" si="12">(E27/I27)*100</f>
        <v>80</v>
      </c>
      <c r="Q27" s="7">
        <v>8</v>
      </c>
      <c r="R27" s="100" t="e">
        <f t="shared" ref="R27" si="13">(Q27/J27)*100</f>
        <v>#DIV/0!</v>
      </c>
    </row>
    <row r="28" spans="1:18" x14ac:dyDescent="0.55000000000000004">
      <c r="A28" s="104"/>
      <c r="B28" s="7">
        <v>78954</v>
      </c>
      <c r="C28" s="78">
        <v>8</v>
      </c>
      <c r="D28" s="78">
        <v>8</v>
      </c>
      <c r="E28" s="7">
        <v>6</v>
      </c>
      <c r="F28" s="7">
        <v>0</v>
      </c>
      <c r="G28" s="7">
        <v>2</v>
      </c>
      <c r="H28" s="7">
        <v>0</v>
      </c>
      <c r="I28" s="7">
        <v>6</v>
      </c>
      <c r="J28" s="22"/>
      <c r="K28" s="99">
        <f t="shared" si="7"/>
        <v>0</v>
      </c>
      <c r="L28" s="98">
        <f t="shared" si="8"/>
        <v>75</v>
      </c>
      <c r="M28" s="19">
        <f t="shared" si="9"/>
        <v>0</v>
      </c>
      <c r="N28" s="26">
        <f t="shared" si="10"/>
        <v>0</v>
      </c>
      <c r="O28" s="15">
        <f t="shared" si="11"/>
        <v>25</v>
      </c>
      <c r="P28" s="49">
        <f t="shared" si="12"/>
        <v>100</v>
      </c>
      <c r="Q28" s="7">
        <v>9</v>
      </c>
      <c r="R28" s="100" t="e">
        <f>(Q28/J28)*100</f>
        <v>#DIV/0!</v>
      </c>
    </row>
    <row r="29" spans="1:18" x14ac:dyDescent="0.55000000000000004">
      <c r="A29" s="103" t="s">
        <v>20</v>
      </c>
      <c r="B29" s="7">
        <v>69429</v>
      </c>
      <c r="C29" s="78">
        <v>29</v>
      </c>
      <c r="D29" s="78">
        <v>28</v>
      </c>
      <c r="E29" s="7">
        <v>10</v>
      </c>
      <c r="F29" s="7">
        <v>14</v>
      </c>
      <c r="G29" s="7">
        <v>3</v>
      </c>
      <c r="H29" s="7">
        <v>1</v>
      </c>
      <c r="I29" s="7">
        <v>24</v>
      </c>
      <c r="J29" s="54">
        <v>28</v>
      </c>
      <c r="K29" s="75">
        <f>(J29/D29)*100</f>
        <v>100</v>
      </c>
      <c r="L29" s="71">
        <f>(E29/D29)*100</f>
        <v>35.714285714285715</v>
      </c>
      <c r="M29" s="19">
        <f>(F29/D29)*100</f>
        <v>50</v>
      </c>
      <c r="N29" s="26">
        <f>(H29/D29)*100</f>
        <v>3.5714285714285712</v>
      </c>
      <c r="O29" s="15">
        <f>(G29/D29)*100</f>
        <v>10.714285714285714</v>
      </c>
      <c r="P29" s="49">
        <f>(E29/I29)*100</f>
        <v>41.666666666666671</v>
      </c>
      <c r="Q29" s="7">
        <v>10</v>
      </c>
      <c r="R29" s="58">
        <f t="shared" si="0"/>
        <v>35.714285714285715</v>
      </c>
    </row>
    <row r="30" spans="1:18" x14ac:dyDescent="0.55000000000000004">
      <c r="A30" s="104"/>
      <c r="B30" s="7">
        <v>74686</v>
      </c>
      <c r="C30" s="78">
        <v>25</v>
      </c>
      <c r="D30" s="78">
        <v>25</v>
      </c>
      <c r="E30" s="41">
        <v>16</v>
      </c>
      <c r="F30" s="41">
        <v>9</v>
      </c>
      <c r="G30" s="41">
        <v>0</v>
      </c>
      <c r="H30" s="41">
        <v>0</v>
      </c>
      <c r="I30" s="41">
        <v>25</v>
      </c>
      <c r="J30" s="22">
        <v>21</v>
      </c>
      <c r="K30" s="75">
        <f>(J30/D30)*100</f>
        <v>84</v>
      </c>
      <c r="L30" s="71">
        <f>(E30/D30)*100</f>
        <v>64</v>
      </c>
      <c r="M30" s="19">
        <f>(F30/D30)*100</f>
        <v>36</v>
      </c>
      <c r="N30" s="26">
        <f>(H30/D30)*100</f>
        <v>0</v>
      </c>
      <c r="O30" s="15">
        <f>(G30/D30)*100</f>
        <v>0</v>
      </c>
      <c r="P30" s="49">
        <f>(E30/I30)*100</f>
        <v>64</v>
      </c>
      <c r="Q30" s="7">
        <v>14</v>
      </c>
      <c r="R30" s="58">
        <f t="shared" si="0"/>
        <v>66.666666666666657</v>
      </c>
    </row>
    <row r="31" spans="1:18" x14ac:dyDescent="0.55000000000000004">
      <c r="A31" s="105"/>
      <c r="B31" s="7">
        <v>78952</v>
      </c>
      <c r="C31" s="78">
        <v>6</v>
      </c>
      <c r="D31" s="78">
        <v>1</v>
      </c>
      <c r="E31" s="7">
        <v>0</v>
      </c>
      <c r="F31" s="7">
        <v>1</v>
      </c>
      <c r="G31" s="7">
        <v>0</v>
      </c>
      <c r="H31" s="7">
        <v>0</v>
      </c>
      <c r="I31" s="7">
        <v>1</v>
      </c>
      <c r="J31" s="22">
        <v>1</v>
      </c>
      <c r="K31" s="75">
        <f>(J31/D31)*100</f>
        <v>100</v>
      </c>
      <c r="L31" s="71">
        <f>(E31/D31)*100</f>
        <v>0</v>
      </c>
      <c r="M31" s="19">
        <f>(F31/D31)*100</f>
        <v>100</v>
      </c>
      <c r="N31" s="26">
        <f>(H31/D31)*100</f>
        <v>0</v>
      </c>
      <c r="O31" s="15">
        <f>(G31/D31)*100</f>
        <v>0</v>
      </c>
      <c r="P31" s="49">
        <f>(E31/I31)*100</f>
        <v>0</v>
      </c>
      <c r="Q31" s="7">
        <v>0</v>
      </c>
      <c r="R31" s="58">
        <f t="shared" si="0"/>
        <v>0</v>
      </c>
    </row>
    <row r="32" spans="1:18" ht="14.4" customHeight="1" x14ac:dyDescent="0.55000000000000004">
      <c r="A32" s="102" t="s">
        <v>21</v>
      </c>
      <c r="B32" s="123" t="s">
        <v>73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</row>
    <row r="33" spans="1:18" x14ac:dyDescent="0.55000000000000004">
      <c r="A33" s="102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</row>
    <row r="34" spans="1:18" ht="14.4" customHeight="1" x14ac:dyDescent="0.55000000000000004">
      <c r="A34" s="102" t="s">
        <v>22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/>
    </row>
    <row r="35" spans="1:18" x14ac:dyDescent="0.55000000000000004">
      <c r="A35" s="102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1"/>
    </row>
    <row r="36" spans="1:18" ht="14.4" customHeight="1" x14ac:dyDescent="0.55000000000000004">
      <c r="A36" s="102" t="s">
        <v>23</v>
      </c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</row>
    <row r="37" spans="1:18" x14ac:dyDescent="0.55000000000000004">
      <c r="A37" s="102"/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/>
    </row>
    <row r="38" spans="1:18" ht="14.4" customHeight="1" x14ac:dyDescent="0.55000000000000004">
      <c r="A38" s="102" t="s">
        <v>24</v>
      </c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/>
    </row>
    <row r="39" spans="1:18" x14ac:dyDescent="0.55000000000000004">
      <c r="A39" s="102"/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8"/>
    </row>
    <row r="40" spans="1:18" ht="14.4" customHeight="1" x14ac:dyDescent="0.55000000000000004">
      <c r="A40" s="102" t="s">
        <v>25</v>
      </c>
      <c r="B40" s="3">
        <v>78925</v>
      </c>
      <c r="C40" s="78">
        <v>20</v>
      </c>
      <c r="D40" s="78">
        <v>20</v>
      </c>
      <c r="E40" s="7">
        <v>20</v>
      </c>
      <c r="F40" s="7">
        <v>0</v>
      </c>
      <c r="G40" s="7">
        <v>0</v>
      </c>
      <c r="H40" s="7">
        <v>0</v>
      </c>
      <c r="I40" s="7">
        <v>20</v>
      </c>
      <c r="J40" s="22">
        <v>15</v>
      </c>
      <c r="K40" s="75">
        <f>(J40/D40)*100</f>
        <v>75</v>
      </c>
      <c r="L40" s="71">
        <f>(E40/D40)*100</f>
        <v>100</v>
      </c>
      <c r="M40" s="19">
        <f>(F40/D40)*100</f>
        <v>0</v>
      </c>
      <c r="N40" s="26">
        <f>(H40/D40)*100</f>
        <v>0</v>
      </c>
      <c r="O40" s="15">
        <f>(G40/D40)*100</f>
        <v>0</v>
      </c>
      <c r="P40" s="49">
        <f>(E40/I40)*100</f>
        <v>100</v>
      </c>
      <c r="Q40" s="7">
        <v>15</v>
      </c>
      <c r="R40" s="58">
        <f t="shared" si="0"/>
        <v>100</v>
      </c>
    </row>
    <row r="41" spans="1:18" x14ac:dyDescent="0.55000000000000004">
      <c r="A41" s="102"/>
      <c r="B41" s="3">
        <v>78933</v>
      </c>
      <c r="C41" s="78">
        <v>13</v>
      </c>
      <c r="D41" s="78">
        <v>13</v>
      </c>
      <c r="E41" s="7">
        <v>11</v>
      </c>
      <c r="F41" s="7">
        <v>0</v>
      </c>
      <c r="G41" s="7">
        <v>2</v>
      </c>
      <c r="H41" s="7">
        <v>0</v>
      </c>
      <c r="I41" s="7">
        <v>11</v>
      </c>
      <c r="J41" s="22">
        <v>11</v>
      </c>
      <c r="K41" s="75">
        <f>(J41/D41)*100</f>
        <v>84.615384615384613</v>
      </c>
      <c r="L41" s="71">
        <f>(E41/D41)*100</f>
        <v>84.615384615384613</v>
      </c>
      <c r="M41" s="19">
        <f>(F41/D41)*100</f>
        <v>0</v>
      </c>
      <c r="N41" s="26">
        <f>(H41/D41)*100</f>
        <v>0</v>
      </c>
      <c r="O41" s="15">
        <f>(G41/D41)*100</f>
        <v>15.384615384615385</v>
      </c>
      <c r="P41" s="49">
        <f>(E41/I41)*100</f>
        <v>100</v>
      </c>
      <c r="Q41" s="7">
        <v>8</v>
      </c>
      <c r="R41" s="58">
        <f t="shared" si="0"/>
        <v>72.727272727272734</v>
      </c>
    </row>
    <row r="42" spans="1:18" ht="14.4" customHeight="1" x14ac:dyDescent="0.55000000000000004">
      <c r="A42" s="102" t="s">
        <v>26</v>
      </c>
      <c r="B42" s="123" t="s">
        <v>73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</row>
    <row r="43" spans="1:18" x14ac:dyDescent="0.55000000000000004">
      <c r="A43" s="102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8"/>
    </row>
    <row r="44" spans="1:18" ht="19.5" customHeight="1" x14ac:dyDescent="0.55000000000000004">
      <c r="A44" s="103" t="s">
        <v>27</v>
      </c>
      <c r="B44" s="7">
        <v>74236</v>
      </c>
      <c r="C44" s="78">
        <v>27</v>
      </c>
      <c r="D44" s="78">
        <v>27</v>
      </c>
      <c r="E44" s="7">
        <v>19</v>
      </c>
      <c r="F44" s="7">
        <v>8</v>
      </c>
      <c r="G44" s="7">
        <v>0</v>
      </c>
      <c r="H44" s="7">
        <v>0</v>
      </c>
      <c r="I44" s="7">
        <v>27</v>
      </c>
      <c r="J44" s="22">
        <v>25</v>
      </c>
      <c r="K44" s="75">
        <f>(J44/D44)*100</f>
        <v>92.592592592592595</v>
      </c>
      <c r="L44" s="71">
        <f>(E44/D44)*100</f>
        <v>70.370370370370367</v>
      </c>
      <c r="M44" s="19">
        <f>(F44/D44)*100</f>
        <v>29.629629629629626</v>
      </c>
      <c r="N44" s="26">
        <f>(H44/D44)*100</f>
        <v>0</v>
      </c>
      <c r="O44" s="15">
        <f>(G44/D44)*100</f>
        <v>0</v>
      </c>
      <c r="P44" s="49">
        <f>(E44/I44)*100</f>
        <v>70.370370370370367</v>
      </c>
      <c r="Q44" s="7">
        <v>17</v>
      </c>
      <c r="R44" s="58">
        <f t="shared" si="0"/>
        <v>68</v>
      </c>
    </row>
    <row r="45" spans="1:18" x14ac:dyDescent="0.55000000000000004">
      <c r="A45" s="105"/>
      <c r="B45" s="7">
        <v>74246</v>
      </c>
      <c r="C45" s="78">
        <v>24</v>
      </c>
      <c r="D45" s="78">
        <v>24</v>
      </c>
      <c r="E45" s="7">
        <v>15</v>
      </c>
      <c r="F45" s="7">
        <v>1</v>
      </c>
      <c r="G45" s="7">
        <v>7</v>
      </c>
      <c r="H45" s="7">
        <v>1</v>
      </c>
      <c r="I45" s="7">
        <v>16</v>
      </c>
      <c r="J45" s="22">
        <v>21</v>
      </c>
      <c r="K45" s="75">
        <f>(J45/D45)*100</f>
        <v>87.5</v>
      </c>
      <c r="L45" s="71">
        <f>(E45/D45)*100</f>
        <v>62.5</v>
      </c>
      <c r="M45" s="19">
        <f>(F45/D45)*100</f>
        <v>4.1666666666666661</v>
      </c>
      <c r="N45" s="26">
        <f>(H45/D45)*100</f>
        <v>4.1666666666666661</v>
      </c>
      <c r="O45" s="15">
        <f>(G45/D45)*100</f>
        <v>29.166666666666668</v>
      </c>
      <c r="P45" s="49">
        <f>(E45/I45)*100</f>
        <v>93.75</v>
      </c>
      <c r="Q45" s="7">
        <v>13</v>
      </c>
      <c r="R45" s="58">
        <f t="shared" si="0"/>
        <v>61.904761904761905</v>
      </c>
    </row>
    <row r="46" spans="1:18" ht="14.4" customHeight="1" x14ac:dyDescent="0.55000000000000004">
      <c r="A46" s="102" t="s">
        <v>28</v>
      </c>
      <c r="B46" s="123" t="s">
        <v>73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</row>
    <row r="47" spans="1:18" x14ac:dyDescent="0.55000000000000004">
      <c r="A47" s="102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/>
    </row>
    <row r="48" spans="1:18" ht="14.4" customHeight="1" x14ac:dyDescent="0.55000000000000004">
      <c r="A48" s="102" t="s">
        <v>29</v>
      </c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/>
    </row>
    <row r="49" spans="1:18" x14ac:dyDescent="0.55000000000000004">
      <c r="A49" s="102"/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8"/>
    </row>
    <row r="50" spans="1:18" ht="14.4" customHeight="1" x14ac:dyDescent="0.55000000000000004">
      <c r="A50" s="103" t="s">
        <v>30</v>
      </c>
      <c r="B50" s="7">
        <v>78779</v>
      </c>
      <c r="C50" s="78">
        <v>14</v>
      </c>
      <c r="D50" s="78">
        <v>10</v>
      </c>
      <c r="E50" s="7">
        <v>5</v>
      </c>
      <c r="F50" s="7">
        <v>0</v>
      </c>
      <c r="G50" s="7">
        <v>0</v>
      </c>
      <c r="H50" s="7">
        <v>5</v>
      </c>
      <c r="I50" s="7">
        <v>5</v>
      </c>
      <c r="J50" s="22">
        <v>10</v>
      </c>
      <c r="K50" s="75">
        <f>(J50/D50)*100</f>
        <v>100</v>
      </c>
      <c r="L50" s="71">
        <f>(E50/D50)*100</f>
        <v>50</v>
      </c>
      <c r="M50" s="19">
        <f>(F50/D50)*100</f>
        <v>0</v>
      </c>
      <c r="N50" s="26">
        <f>(H50/D50)*100</f>
        <v>50</v>
      </c>
      <c r="O50" s="15">
        <f>(G50/D50)*100</f>
        <v>0</v>
      </c>
      <c r="P50" s="49">
        <f>(E50/I50)*100</f>
        <v>100</v>
      </c>
      <c r="Q50" s="7">
        <v>5</v>
      </c>
      <c r="R50" s="58">
        <f t="shared" si="0"/>
        <v>50</v>
      </c>
    </row>
    <row r="51" spans="1:18" x14ac:dyDescent="0.55000000000000004">
      <c r="A51" s="104"/>
      <c r="B51" s="7">
        <v>69413</v>
      </c>
      <c r="C51" s="78">
        <v>35</v>
      </c>
      <c r="D51" s="78">
        <v>35</v>
      </c>
      <c r="E51" s="7">
        <v>30</v>
      </c>
      <c r="F51" s="7">
        <v>0</v>
      </c>
      <c r="G51" s="7">
        <v>1</v>
      </c>
      <c r="H51" s="7">
        <v>4</v>
      </c>
      <c r="I51" s="7">
        <v>30</v>
      </c>
      <c r="J51" s="22">
        <v>35</v>
      </c>
      <c r="K51" s="75">
        <f>(J51/D51)*100</f>
        <v>100</v>
      </c>
      <c r="L51" s="71">
        <f>(E51/D51)*100</f>
        <v>85.714285714285708</v>
      </c>
      <c r="M51" s="19">
        <f>(F51/D51)*100</f>
        <v>0</v>
      </c>
      <c r="N51" s="26">
        <f>(H51/D51)*100</f>
        <v>11.428571428571429</v>
      </c>
      <c r="O51" s="15">
        <f>(G51/D51)*100</f>
        <v>2.8571428571428572</v>
      </c>
      <c r="P51" s="49">
        <f>(E51/I51)*100</f>
        <v>100</v>
      </c>
      <c r="Q51" s="7">
        <v>30</v>
      </c>
      <c r="R51" s="58">
        <f t="shared" si="0"/>
        <v>85.714285714285708</v>
      </c>
    </row>
    <row r="52" spans="1:18" ht="20.25" customHeight="1" x14ac:dyDescent="0.55000000000000004">
      <c r="A52" s="105"/>
      <c r="B52" s="7">
        <v>69476</v>
      </c>
      <c r="C52" s="78">
        <v>16</v>
      </c>
      <c r="D52" s="78">
        <v>16</v>
      </c>
      <c r="E52" s="7">
        <v>14</v>
      </c>
      <c r="F52" s="7">
        <v>0</v>
      </c>
      <c r="G52" s="7">
        <v>0</v>
      </c>
      <c r="H52" s="7">
        <v>2</v>
      </c>
      <c r="I52" s="7">
        <v>14</v>
      </c>
      <c r="J52" s="22">
        <v>15</v>
      </c>
      <c r="K52" s="75">
        <f>(J52/D52)*100</f>
        <v>93.75</v>
      </c>
      <c r="L52" s="71">
        <f>(E52/D52)*100</f>
        <v>87.5</v>
      </c>
      <c r="M52" s="19">
        <f>(F52/D52)*100</f>
        <v>0</v>
      </c>
      <c r="N52" s="26">
        <f>(H52/D52)*100</f>
        <v>12.5</v>
      </c>
      <c r="O52" s="15">
        <f>(G52/D52)*100</f>
        <v>0</v>
      </c>
      <c r="P52" s="49">
        <f>(E52/I52)*100</f>
        <v>100</v>
      </c>
      <c r="Q52" s="7">
        <v>13</v>
      </c>
      <c r="R52" s="58">
        <f t="shared" si="0"/>
        <v>86.666666666666671</v>
      </c>
    </row>
    <row r="53" spans="1:18" ht="14.4" customHeight="1" x14ac:dyDescent="0.55000000000000004">
      <c r="A53" s="102" t="s">
        <v>31</v>
      </c>
      <c r="B53" s="123" t="s">
        <v>73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5"/>
    </row>
    <row r="54" spans="1:18" x14ac:dyDescent="0.55000000000000004">
      <c r="A54" s="102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8"/>
    </row>
    <row r="55" spans="1:18" ht="14.4" customHeight="1" x14ac:dyDescent="0.55000000000000004">
      <c r="A55" s="102" t="s">
        <v>32</v>
      </c>
      <c r="B55" s="7">
        <v>78935</v>
      </c>
      <c r="C55" s="78">
        <v>15</v>
      </c>
      <c r="D55" s="78">
        <v>15</v>
      </c>
      <c r="E55" s="7">
        <v>12</v>
      </c>
      <c r="F55" s="7">
        <v>2</v>
      </c>
      <c r="G55" s="7">
        <v>0</v>
      </c>
      <c r="H55" s="7">
        <v>1</v>
      </c>
      <c r="I55" s="7">
        <v>14</v>
      </c>
      <c r="J55" s="22">
        <v>15</v>
      </c>
      <c r="K55" s="75">
        <f>(J55/D55)*100</f>
        <v>100</v>
      </c>
      <c r="L55" s="71">
        <f>(E55/D55)*100</f>
        <v>80</v>
      </c>
      <c r="M55" s="19">
        <f>(F55/D55)*100</f>
        <v>13.333333333333334</v>
      </c>
      <c r="N55" s="26">
        <f>(H55/D55)*100</f>
        <v>6.666666666666667</v>
      </c>
      <c r="O55" s="15">
        <f>(G55/D55)*100</f>
        <v>0</v>
      </c>
      <c r="P55" s="49">
        <f>(E55/I55)*100</f>
        <v>85.714285714285708</v>
      </c>
      <c r="Q55" s="69">
        <v>14</v>
      </c>
      <c r="R55" s="58">
        <f t="shared" si="0"/>
        <v>93.333333333333329</v>
      </c>
    </row>
    <row r="56" spans="1:18" x14ac:dyDescent="0.55000000000000004">
      <c r="A56" s="102"/>
      <c r="B56" s="7">
        <v>78927</v>
      </c>
      <c r="C56" s="78">
        <v>17</v>
      </c>
      <c r="D56" s="78">
        <v>16</v>
      </c>
      <c r="E56" s="7">
        <v>14</v>
      </c>
      <c r="F56" s="7">
        <v>1</v>
      </c>
      <c r="G56" s="7">
        <v>0</v>
      </c>
      <c r="H56" s="7">
        <v>1</v>
      </c>
      <c r="I56" s="7">
        <v>15</v>
      </c>
      <c r="J56" s="22">
        <v>14</v>
      </c>
      <c r="K56" s="75">
        <f>(J56/D56)*100</f>
        <v>87.5</v>
      </c>
      <c r="L56" s="71">
        <f>(E56/D56)*100</f>
        <v>87.5</v>
      </c>
      <c r="M56" s="19">
        <f>(F56/D56)*100</f>
        <v>6.25</v>
      </c>
      <c r="N56" s="26">
        <f>(H56/D56)*100</f>
        <v>6.25</v>
      </c>
      <c r="O56" s="15">
        <f>(G56/D56)*100</f>
        <v>0</v>
      </c>
      <c r="P56" s="49">
        <f>(E56/I56)*100</f>
        <v>93.333333333333329</v>
      </c>
      <c r="Q56" s="69">
        <v>13</v>
      </c>
      <c r="R56" s="58">
        <f t="shared" si="0"/>
        <v>92.857142857142861</v>
      </c>
    </row>
    <row r="57" spans="1:18" ht="14.4" customHeight="1" x14ac:dyDescent="0.55000000000000004">
      <c r="A57" s="102" t="s">
        <v>33</v>
      </c>
      <c r="B57" s="123" t="s">
        <v>73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5"/>
    </row>
    <row r="58" spans="1:18" x14ac:dyDescent="0.55000000000000004">
      <c r="A58" s="102"/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8"/>
    </row>
    <row r="59" spans="1:18" ht="28.8" x14ac:dyDescent="0.55000000000000004">
      <c r="A59" s="2" t="s">
        <v>34</v>
      </c>
      <c r="B59" s="53">
        <v>78783</v>
      </c>
      <c r="C59" s="78">
        <v>15</v>
      </c>
      <c r="D59" s="78">
        <v>15</v>
      </c>
      <c r="E59" s="7">
        <v>15</v>
      </c>
      <c r="F59" s="7">
        <v>0</v>
      </c>
      <c r="G59" s="7">
        <v>0</v>
      </c>
      <c r="H59" s="7">
        <v>0</v>
      </c>
      <c r="I59" s="7">
        <v>15</v>
      </c>
      <c r="J59" s="22">
        <v>14</v>
      </c>
      <c r="K59" s="75">
        <f>(J59/D59)*100</f>
        <v>93.333333333333329</v>
      </c>
      <c r="L59" s="71">
        <f>(E59/D59)*100</f>
        <v>100</v>
      </c>
      <c r="M59" s="19">
        <f>(F59/D59)*100</f>
        <v>0</v>
      </c>
      <c r="N59" s="26">
        <f>(H59/D59)*100</f>
        <v>0</v>
      </c>
      <c r="O59" s="15">
        <f>(G59/D59)*100</f>
        <v>0</v>
      </c>
      <c r="P59" s="49">
        <f>(E59/I59)*100</f>
        <v>100</v>
      </c>
      <c r="Q59" s="7">
        <v>14</v>
      </c>
      <c r="R59" s="58">
        <f t="shared" si="0"/>
        <v>100</v>
      </c>
    </row>
    <row r="60" spans="1:18" ht="14.4" customHeight="1" x14ac:dyDescent="0.55000000000000004">
      <c r="A60" s="102" t="s">
        <v>35</v>
      </c>
      <c r="B60" s="106">
        <v>74467</v>
      </c>
      <c r="C60" s="138">
        <v>27</v>
      </c>
      <c r="D60" s="121">
        <v>14</v>
      </c>
      <c r="E60" s="106">
        <v>8</v>
      </c>
      <c r="F60" s="106">
        <v>2</v>
      </c>
      <c r="G60" s="106">
        <v>1</v>
      </c>
      <c r="H60" s="106">
        <v>3</v>
      </c>
      <c r="I60" s="69">
        <v>10</v>
      </c>
      <c r="J60" s="136">
        <v>10</v>
      </c>
      <c r="K60" s="119">
        <v>94.117647058823522</v>
      </c>
      <c r="L60" s="111">
        <v>82.35294117647058</v>
      </c>
      <c r="M60" s="117">
        <v>0</v>
      </c>
      <c r="N60" s="115">
        <v>0</v>
      </c>
      <c r="O60" s="109">
        <v>17.647058823529413</v>
      </c>
      <c r="P60" s="113">
        <v>100</v>
      </c>
      <c r="Q60" s="106">
        <v>3</v>
      </c>
      <c r="R60" s="58">
        <f t="shared" si="0"/>
        <v>30</v>
      </c>
    </row>
    <row r="61" spans="1:18" x14ac:dyDescent="0.55000000000000004">
      <c r="A61" s="102"/>
      <c r="B61" s="108"/>
      <c r="C61" s="138"/>
      <c r="D61" s="122"/>
      <c r="E61" s="107"/>
      <c r="F61" s="107"/>
      <c r="G61" s="107"/>
      <c r="H61" s="107"/>
      <c r="I61" s="72"/>
      <c r="J61" s="137"/>
      <c r="K61" s="120"/>
      <c r="L61" s="112"/>
      <c r="M61" s="118"/>
      <c r="N61" s="116"/>
      <c r="O61" s="110"/>
      <c r="P61" s="114"/>
      <c r="Q61" s="108"/>
      <c r="R61" s="58"/>
    </row>
    <row r="62" spans="1:18" ht="14.4" customHeight="1" x14ac:dyDescent="0.55000000000000004">
      <c r="A62" s="102" t="s">
        <v>56</v>
      </c>
      <c r="B62" s="7">
        <v>78930</v>
      </c>
      <c r="C62" s="78">
        <v>15</v>
      </c>
      <c r="D62" s="78">
        <v>15</v>
      </c>
      <c r="E62" s="7">
        <v>11</v>
      </c>
      <c r="F62" s="7">
        <v>0</v>
      </c>
      <c r="G62" s="7">
        <v>0</v>
      </c>
      <c r="H62" s="7">
        <v>4</v>
      </c>
      <c r="I62" s="7">
        <v>11</v>
      </c>
      <c r="J62" s="22">
        <v>14</v>
      </c>
      <c r="K62" s="75">
        <f>(J62/D62)*100</f>
        <v>93.333333333333329</v>
      </c>
      <c r="L62" s="71">
        <f>(E62/D62)*100</f>
        <v>73.333333333333329</v>
      </c>
      <c r="M62" s="19">
        <f>(F62/D62)*100</f>
        <v>0</v>
      </c>
      <c r="N62" s="26">
        <f>(H62/D62)*100</f>
        <v>26.666666666666668</v>
      </c>
      <c r="O62" s="15">
        <f>(G62/D62)*100</f>
        <v>0</v>
      </c>
      <c r="P62" s="49">
        <f>(E62/I62)*100</f>
        <v>100</v>
      </c>
      <c r="Q62" s="7">
        <v>11</v>
      </c>
      <c r="R62" s="58">
        <f t="shared" si="0"/>
        <v>78.571428571428569</v>
      </c>
    </row>
    <row r="63" spans="1:18" x14ac:dyDescent="0.55000000000000004">
      <c r="A63" s="102"/>
      <c r="B63" s="7">
        <v>78785</v>
      </c>
      <c r="C63" s="78">
        <v>13</v>
      </c>
      <c r="D63" s="78">
        <v>13</v>
      </c>
      <c r="E63" s="7">
        <v>12</v>
      </c>
      <c r="F63" s="7">
        <v>0</v>
      </c>
      <c r="G63" s="7">
        <v>0</v>
      </c>
      <c r="H63" s="7">
        <v>1</v>
      </c>
      <c r="I63" s="7">
        <v>12</v>
      </c>
      <c r="J63" s="22">
        <v>13</v>
      </c>
      <c r="K63" s="75">
        <f>(J63/D63)*100</f>
        <v>100</v>
      </c>
      <c r="L63" s="71">
        <f>(E63/D63)*100</f>
        <v>92.307692307692307</v>
      </c>
      <c r="M63" s="19">
        <f>(F63/D63)*100</f>
        <v>0</v>
      </c>
      <c r="N63" s="26">
        <f>(H63/D63)*100</f>
        <v>7.6923076923076925</v>
      </c>
      <c r="O63" s="15">
        <f>(G63/D63)*100</f>
        <v>0</v>
      </c>
      <c r="P63" s="49">
        <f>(E63/I63)*100</f>
        <v>100</v>
      </c>
      <c r="Q63" s="7">
        <v>12</v>
      </c>
      <c r="R63" s="58">
        <f t="shared" si="0"/>
        <v>92.307692307692307</v>
      </c>
    </row>
    <row r="64" spans="1:18" x14ac:dyDescent="0.55000000000000004">
      <c r="A64" s="102" t="s">
        <v>36</v>
      </c>
      <c r="B64" s="7">
        <v>74250</v>
      </c>
      <c r="C64" s="78">
        <v>26</v>
      </c>
      <c r="D64" s="78">
        <v>25</v>
      </c>
      <c r="E64" s="7">
        <v>9</v>
      </c>
      <c r="F64" s="7">
        <v>5</v>
      </c>
      <c r="G64" s="7">
        <v>1</v>
      </c>
      <c r="H64" s="7">
        <v>10</v>
      </c>
      <c r="I64" s="7">
        <v>14</v>
      </c>
      <c r="J64" s="22">
        <v>22</v>
      </c>
      <c r="K64" s="75">
        <f>(J64/D64)*100</f>
        <v>88</v>
      </c>
      <c r="L64" s="71">
        <f>(E64/D64)*100</f>
        <v>36</v>
      </c>
      <c r="M64" s="19">
        <f>(F64/D64)*100</f>
        <v>20</v>
      </c>
      <c r="N64" s="26">
        <f>(H64/D64)*100</f>
        <v>40</v>
      </c>
      <c r="O64" s="15">
        <f>(G64/D64)*100</f>
        <v>4</v>
      </c>
      <c r="P64" s="49">
        <f>(E64/I64)*100</f>
        <v>64.285714285714292</v>
      </c>
      <c r="Q64" s="7">
        <v>7</v>
      </c>
      <c r="R64" s="58">
        <f t="shared" si="0"/>
        <v>31.818181818181817</v>
      </c>
    </row>
    <row r="65" spans="1:18" x14ac:dyDescent="0.55000000000000004">
      <c r="A65" s="102"/>
      <c r="B65" s="7">
        <v>74238</v>
      </c>
      <c r="C65" s="78">
        <v>28</v>
      </c>
      <c r="D65" s="78">
        <v>26</v>
      </c>
      <c r="E65" s="7">
        <v>21</v>
      </c>
      <c r="F65" s="7">
        <v>1</v>
      </c>
      <c r="G65" s="7">
        <v>3</v>
      </c>
      <c r="H65" s="7">
        <v>1</v>
      </c>
      <c r="I65" s="7">
        <v>22</v>
      </c>
      <c r="J65" s="22">
        <v>23</v>
      </c>
      <c r="K65" s="75">
        <f>(J65/D65)*100</f>
        <v>88.461538461538453</v>
      </c>
      <c r="L65" s="71">
        <f>(E65/D65)*100</f>
        <v>80.769230769230774</v>
      </c>
      <c r="M65" s="19">
        <f>(F65/D65)*100</f>
        <v>3.8461538461538463</v>
      </c>
      <c r="N65" s="26">
        <f>(H65/D65)*100</f>
        <v>3.8461538461538463</v>
      </c>
      <c r="O65" s="15">
        <f>(G65/D65)*100</f>
        <v>11.538461538461538</v>
      </c>
      <c r="P65" s="49">
        <f>(E65/I65)*100</f>
        <v>95.454545454545453</v>
      </c>
      <c r="Q65" s="7">
        <v>19</v>
      </c>
      <c r="R65" s="58">
        <f t="shared" si="0"/>
        <v>82.608695652173907</v>
      </c>
    </row>
    <row r="66" spans="1:18" x14ac:dyDescent="0.55000000000000004">
      <c r="A66" s="102" t="s">
        <v>37</v>
      </c>
      <c r="B66" s="106">
        <v>74472</v>
      </c>
      <c r="C66" s="121">
        <v>6</v>
      </c>
      <c r="D66" s="121">
        <v>5</v>
      </c>
      <c r="E66" s="106">
        <v>2</v>
      </c>
      <c r="F66" s="106">
        <v>1</v>
      </c>
      <c r="G66" s="106">
        <v>0</v>
      </c>
      <c r="H66" s="106">
        <v>2</v>
      </c>
      <c r="I66" s="69">
        <v>3</v>
      </c>
      <c r="J66" s="136">
        <v>2</v>
      </c>
      <c r="K66" s="119">
        <v>94.117647058823522</v>
      </c>
      <c r="L66" s="111">
        <v>82.35294117647058</v>
      </c>
      <c r="M66" s="117">
        <v>0</v>
      </c>
      <c r="N66" s="115">
        <v>0</v>
      </c>
      <c r="O66" s="109">
        <v>17.647058823529413</v>
      </c>
      <c r="P66" s="113">
        <v>100</v>
      </c>
      <c r="Q66" s="106">
        <v>0</v>
      </c>
      <c r="R66" s="58">
        <f t="shared" si="0"/>
        <v>0</v>
      </c>
    </row>
    <row r="67" spans="1:18" x14ac:dyDescent="0.55000000000000004">
      <c r="A67" s="102"/>
      <c r="B67" s="108"/>
      <c r="C67" s="122"/>
      <c r="D67" s="122"/>
      <c r="E67" s="108"/>
      <c r="F67" s="108"/>
      <c r="G67" s="108"/>
      <c r="H67" s="108"/>
      <c r="I67" s="70"/>
      <c r="J67" s="137"/>
      <c r="K67" s="120"/>
      <c r="L67" s="112"/>
      <c r="M67" s="118"/>
      <c r="N67" s="116"/>
      <c r="O67" s="110"/>
      <c r="P67" s="114"/>
      <c r="Q67" s="108"/>
      <c r="R67" s="58"/>
    </row>
    <row r="68" spans="1:18" ht="14.4" customHeight="1" x14ac:dyDescent="0.55000000000000004">
      <c r="A68" s="102" t="s">
        <v>38</v>
      </c>
      <c r="B68" s="7">
        <v>74244</v>
      </c>
      <c r="C68" s="78">
        <v>18</v>
      </c>
      <c r="D68" s="78">
        <v>18</v>
      </c>
      <c r="E68" s="7">
        <v>14</v>
      </c>
      <c r="F68" s="7">
        <v>3</v>
      </c>
      <c r="G68" s="7">
        <v>1</v>
      </c>
      <c r="H68" s="7">
        <v>0</v>
      </c>
      <c r="I68" s="7">
        <v>17</v>
      </c>
      <c r="J68" s="22">
        <v>16</v>
      </c>
      <c r="K68" s="75">
        <f t="shared" ref="K68:K73" si="14">(J68/D68)*100</f>
        <v>88.888888888888886</v>
      </c>
      <c r="L68" s="71">
        <f t="shared" ref="L68:L73" si="15">(E68/D68)*100</f>
        <v>77.777777777777786</v>
      </c>
      <c r="M68" s="19">
        <f t="shared" ref="M68:M73" si="16">(F68/D68)*100</f>
        <v>16.666666666666664</v>
      </c>
      <c r="N68" s="26">
        <f t="shared" ref="N68:N73" si="17">(H68/D68)*100</f>
        <v>0</v>
      </c>
      <c r="O68" s="15">
        <f t="shared" ref="O68:O73" si="18">(G68/D68)*100</f>
        <v>5.5555555555555554</v>
      </c>
      <c r="P68" s="49">
        <f>(E68/I68)*100</f>
        <v>82.35294117647058</v>
      </c>
      <c r="Q68" s="7">
        <v>13</v>
      </c>
      <c r="R68" s="58">
        <f t="shared" si="0"/>
        <v>81.25</v>
      </c>
    </row>
    <row r="69" spans="1:18" x14ac:dyDescent="0.55000000000000004">
      <c r="A69" s="102"/>
      <c r="B69" s="7">
        <v>74235</v>
      </c>
      <c r="C69" s="78">
        <v>29</v>
      </c>
      <c r="D69" s="78">
        <v>29</v>
      </c>
      <c r="E69" s="7">
        <v>26</v>
      </c>
      <c r="F69" s="7">
        <v>2</v>
      </c>
      <c r="G69" s="7">
        <v>0</v>
      </c>
      <c r="H69" s="7">
        <v>1</v>
      </c>
      <c r="I69" s="7">
        <v>28</v>
      </c>
      <c r="J69" s="22">
        <v>24</v>
      </c>
      <c r="K69" s="75">
        <f t="shared" si="14"/>
        <v>82.758620689655174</v>
      </c>
      <c r="L69" s="71">
        <f t="shared" si="15"/>
        <v>89.65517241379311</v>
      </c>
      <c r="M69" s="19">
        <f t="shared" si="16"/>
        <v>6.8965517241379306</v>
      </c>
      <c r="N69" s="26">
        <f t="shared" si="17"/>
        <v>3.4482758620689653</v>
      </c>
      <c r="O69" s="15">
        <f t="shared" si="18"/>
        <v>0</v>
      </c>
      <c r="P69" s="49">
        <f>(E69/I69)*100</f>
        <v>92.857142857142861</v>
      </c>
      <c r="Q69" s="7">
        <v>21</v>
      </c>
      <c r="R69" s="58">
        <f t="shared" si="0"/>
        <v>87.5</v>
      </c>
    </row>
    <row r="70" spans="1:18" ht="14.4" customHeight="1" x14ac:dyDescent="0.55000000000000004">
      <c r="A70" s="103" t="s">
        <v>39</v>
      </c>
      <c r="B70" s="7">
        <v>74251</v>
      </c>
      <c r="C70" s="78">
        <v>18</v>
      </c>
      <c r="D70" s="78">
        <v>18</v>
      </c>
      <c r="E70" s="7">
        <v>8</v>
      </c>
      <c r="F70" s="7">
        <v>6</v>
      </c>
      <c r="G70" s="7">
        <v>4</v>
      </c>
      <c r="H70" s="7">
        <v>0</v>
      </c>
      <c r="I70" s="7">
        <v>14</v>
      </c>
      <c r="J70" s="22">
        <v>17</v>
      </c>
      <c r="K70" s="75">
        <f t="shared" si="14"/>
        <v>94.444444444444443</v>
      </c>
      <c r="L70" s="71">
        <f t="shared" si="15"/>
        <v>44.444444444444443</v>
      </c>
      <c r="M70" s="19">
        <f t="shared" si="16"/>
        <v>33.333333333333329</v>
      </c>
      <c r="N70" s="26">
        <f t="shared" si="17"/>
        <v>0</v>
      </c>
      <c r="O70" s="15">
        <f t="shared" si="18"/>
        <v>22.222222222222221</v>
      </c>
      <c r="P70" s="49">
        <f>(E70/I70)*100</f>
        <v>57.142857142857139</v>
      </c>
      <c r="Q70" s="7">
        <v>6</v>
      </c>
      <c r="R70" s="58">
        <f t="shared" si="0"/>
        <v>35.294117647058826</v>
      </c>
    </row>
    <row r="71" spans="1:18" ht="15" customHeight="1" x14ac:dyDescent="0.55000000000000004">
      <c r="A71" s="105"/>
      <c r="B71" s="7">
        <v>74242</v>
      </c>
      <c r="C71" s="78">
        <v>31</v>
      </c>
      <c r="D71" s="78">
        <v>31</v>
      </c>
      <c r="E71" s="7">
        <v>29</v>
      </c>
      <c r="F71" s="7">
        <v>0</v>
      </c>
      <c r="G71" s="7">
        <v>0</v>
      </c>
      <c r="H71" s="7">
        <v>2</v>
      </c>
      <c r="I71" s="7">
        <v>29</v>
      </c>
      <c r="J71" s="22">
        <v>30</v>
      </c>
      <c r="K71" s="75">
        <f t="shared" si="14"/>
        <v>96.774193548387103</v>
      </c>
      <c r="L71" s="71">
        <f t="shared" si="15"/>
        <v>93.548387096774192</v>
      </c>
      <c r="M71" s="19">
        <f t="shared" si="16"/>
        <v>0</v>
      </c>
      <c r="N71" s="26">
        <f t="shared" si="17"/>
        <v>6.4516129032258061</v>
      </c>
      <c r="O71" s="15">
        <f t="shared" si="18"/>
        <v>0</v>
      </c>
      <c r="P71" s="49">
        <f>(E71/I71)*100</f>
        <v>100</v>
      </c>
      <c r="Q71" s="7">
        <v>28</v>
      </c>
      <c r="R71" s="58">
        <f t="shared" ref="R71:R92" si="19">(Q71/J71)*100</f>
        <v>93.333333333333329</v>
      </c>
    </row>
    <row r="72" spans="1:18" x14ac:dyDescent="0.55000000000000004">
      <c r="A72" s="102" t="s">
        <v>40</v>
      </c>
      <c r="B72" s="7">
        <v>78714</v>
      </c>
      <c r="C72" s="78">
        <v>19</v>
      </c>
      <c r="D72" s="78">
        <v>1</v>
      </c>
      <c r="E72" s="7">
        <v>0</v>
      </c>
      <c r="F72" s="7">
        <v>0</v>
      </c>
      <c r="G72" s="7">
        <v>0</v>
      </c>
      <c r="H72" s="7">
        <v>1</v>
      </c>
      <c r="I72" s="7">
        <v>0</v>
      </c>
      <c r="J72" s="22">
        <v>1</v>
      </c>
      <c r="K72" s="75">
        <f t="shared" si="14"/>
        <v>100</v>
      </c>
      <c r="L72" s="71">
        <f t="shared" si="15"/>
        <v>0</v>
      </c>
      <c r="M72" s="19">
        <f t="shared" si="16"/>
        <v>0</v>
      </c>
      <c r="N72" s="26">
        <f t="shared" si="17"/>
        <v>100</v>
      </c>
      <c r="O72" s="15">
        <f t="shared" si="18"/>
        <v>0</v>
      </c>
      <c r="P72" s="50"/>
      <c r="Q72" s="7">
        <v>0</v>
      </c>
      <c r="R72" s="58">
        <f t="shared" si="19"/>
        <v>0</v>
      </c>
    </row>
    <row r="73" spans="1:18" x14ac:dyDescent="0.55000000000000004">
      <c r="A73" s="102"/>
      <c r="B73" s="7">
        <v>81272</v>
      </c>
      <c r="C73" s="78">
        <v>11</v>
      </c>
      <c r="D73" s="78">
        <v>2</v>
      </c>
      <c r="E73" s="7">
        <v>1</v>
      </c>
      <c r="F73" s="7">
        <v>0</v>
      </c>
      <c r="G73" s="7">
        <v>1</v>
      </c>
      <c r="H73" s="7">
        <v>0</v>
      </c>
      <c r="I73" s="7">
        <v>1</v>
      </c>
      <c r="J73" s="22">
        <v>1</v>
      </c>
      <c r="K73" s="75">
        <f t="shared" si="14"/>
        <v>50</v>
      </c>
      <c r="L73" s="71">
        <f t="shared" si="15"/>
        <v>50</v>
      </c>
      <c r="M73" s="19">
        <f t="shared" si="16"/>
        <v>0</v>
      </c>
      <c r="N73" s="26">
        <f t="shared" si="17"/>
        <v>0</v>
      </c>
      <c r="O73" s="15">
        <f t="shared" si="18"/>
        <v>50</v>
      </c>
      <c r="P73" s="49">
        <f>(E73/I73)*100</f>
        <v>100</v>
      </c>
      <c r="Q73" s="7">
        <v>0</v>
      </c>
      <c r="R73" s="58">
        <f t="shared" si="19"/>
        <v>0</v>
      </c>
    </row>
    <row r="74" spans="1:18" ht="14.4" customHeight="1" x14ac:dyDescent="0.55000000000000004">
      <c r="A74" s="102" t="s">
        <v>41</v>
      </c>
      <c r="B74" s="123" t="s">
        <v>73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</row>
    <row r="75" spans="1:18" x14ac:dyDescent="0.55000000000000004">
      <c r="A75" s="102"/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1:18" x14ac:dyDescent="0.55000000000000004">
      <c r="A76" s="102" t="s">
        <v>42</v>
      </c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1"/>
    </row>
    <row r="77" spans="1:18" x14ac:dyDescent="0.55000000000000004">
      <c r="A77" s="102"/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8"/>
    </row>
    <row r="78" spans="1:18" ht="21" customHeight="1" x14ac:dyDescent="0.55000000000000004">
      <c r="A78" s="102" t="s">
        <v>43</v>
      </c>
      <c r="B78" s="7">
        <v>74249</v>
      </c>
      <c r="C78" s="78">
        <v>14</v>
      </c>
      <c r="D78" s="78">
        <v>14</v>
      </c>
      <c r="E78" s="7">
        <v>10</v>
      </c>
      <c r="F78" s="7">
        <v>0</v>
      </c>
      <c r="G78" s="7">
        <v>1</v>
      </c>
      <c r="H78" s="7">
        <v>3</v>
      </c>
      <c r="I78" s="7">
        <v>10</v>
      </c>
      <c r="J78" s="22">
        <v>14</v>
      </c>
      <c r="K78" s="75">
        <f>(J78/D78)*100</f>
        <v>100</v>
      </c>
      <c r="L78" s="71">
        <f>(E78/D78)*100</f>
        <v>71.428571428571431</v>
      </c>
      <c r="M78" s="19">
        <f>(F78/D78)*100</f>
        <v>0</v>
      </c>
      <c r="N78" s="26">
        <f>(H78/D78)*100</f>
        <v>21.428571428571427</v>
      </c>
      <c r="O78" s="15">
        <f>(G78/D78)*100</f>
        <v>7.1428571428571423</v>
      </c>
      <c r="P78" s="49">
        <f>(E78/I78)*100</f>
        <v>100</v>
      </c>
      <c r="Q78" s="7">
        <v>10</v>
      </c>
      <c r="R78" s="58">
        <f t="shared" si="19"/>
        <v>71.428571428571431</v>
      </c>
    </row>
    <row r="79" spans="1:18" x14ac:dyDescent="0.55000000000000004">
      <c r="A79" s="102"/>
      <c r="B79" s="7">
        <v>74237</v>
      </c>
      <c r="C79" s="78">
        <v>27</v>
      </c>
      <c r="D79" s="78">
        <v>27</v>
      </c>
      <c r="E79" s="7">
        <v>25</v>
      </c>
      <c r="F79" s="7">
        <v>1</v>
      </c>
      <c r="G79" s="7">
        <v>0</v>
      </c>
      <c r="H79" s="7">
        <v>1</v>
      </c>
      <c r="I79" s="7">
        <v>26</v>
      </c>
      <c r="J79" s="22">
        <v>22</v>
      </c>
      <c r="K79" s="75">
        <f>(J79/D79)*100</f>
        <v>81.481481481481481</v>
      </c>
      <c r="L79" s="71">
        <f>(E79/D79)*100</f>
        <v>92.592592592592595</v>
      </c>
      <c r="M79" s="19">
        <f>(F79/D79)*100</f>
        <v>3.7037037037037033</v>
      </c>
      <c r="N79" s="26">
        <f>(H79/D79)*100</f>
        <v>3.7037037037037033</v>
      </c>
      <c r="O79" s="15">
        <f>(G79/D79)*100</f>
        <v>0</v>
      </c>
      <c r="P79" s="49">
        <f>(E79/I79)*100</f>
        <v>96.15384615384616</v>
      </c>
      <c r="Q79" s="7">
        <v>21</v>
      </c>
      <c r="R79" s="58">
        <f t="shared" si="19"/>
        <v>95.454545454545453</v>
      </c>
    </row>
    <row r="80" spans="1:18" x14ac:dyDescent="0.55000000000000004">
      <c r="A80" s="103" t="s">
        <v>63</v>
      </c>
      <c r="B80" s="7">
        <v>78938</v>
      </c>
      <c r="C80" s="52">
        <v>12</v>
      </c>
      <c r="D80" s="52">
        <v>12</v>
      </c>
      <c r="E80" s="42">
        <v>7</v>
      </c>
      <c r="F80" s="42">
        <v>5</v>
      </c>
      <c r="G80" s="42">
        <v>0</v>
      </c>
      <c r="H80" s="42">
        <v>0</v>
      </c>
      <c r="I80" s="42">
        <v>12</v>
      </c>
      <c r="J80" s="22">
        <v>12</v>
      </c>
      <c r="K80" s="75">
        <f>(J80/D80)*100</f>
        <v>100</v>
      </c>
      <c r="L80" s="71">
        <f>(E80/D80)*100</f>
        <v>58.333333333333336</v>
      </c>
      <c r="M80" s="19">
        <f>(F80/D80)*100</f>
        <v>41.666666666666671</v>
      </c>
      <c r="N80" s="26">
        <f>(H80/D80)*100</f>
        <v>0</v>
      </c>
      <c r="O80" s="15">
        <f>(G80/D80)*100</f>
        <v>0</v>
      </c>
      <c r="P80" s="49">
        <f>(E80/I80)*100</f>
        <v>58.333333333333336</v>
      </c>
      <c r="Q80" s="7">
        <v>7</v>
      </c>
      <c r="R80" s="58">
        <f t="shared" si="19"/>
        <v>58.333333333333336</v>
      </c>
    </row>
    <row r="81" spans="1:18" x14ac:dyDescent="0.55000000000000004">
      <c r="A81" s="132"/>
      <c r="B81" s="7">
        <v>78928</v>
      </c>
      <c r="C81" s="78">
        <v>17</v>
      </c>
      <c r="D81" s="52">
        <v>17</v>
      </c>
      <c r="E81" s="42">
        <v>6</v>
      </c>
      <c r="F81" s="42">
        <v>9</v>
      </c>
      <c r="G81" s="42">
        <v>0</v>
      </c>
      <c r="H81" s="42">
        <v>2</v>
      </c>
      <c r="I81" s="42">
        <v>15</v>
      </c>
      <c r="J81" s="22">
        <v>17</v>
      </c>
      <c r="K81" s="75">
        <f>(J81/D81)*100</f>
        <v>100</v>
      </c>
      <c r="L81" s="71">
        <f>(E81/D81)*100</f>
        <v>35.294117647058826</v>
      </c>
      <c r="M81" s="19">
        <f>(F81/D81)*100</f>
        <v>52.941176470588239</v>
      </c>
      <c r="N81" s="26">
        <f>(H81/D81)*100</f>
        <v>11.76470588235294</v>
      </c>
      <c r="O81" s="15">
        <f>(G81/D81)*100</f>
        <v>0</v>
      </c>
      <c r="P81" s="49">
        <f>(E81/I81)*100</f>
        <v>40</v>
      </c>
      <c r="Q81" s="7">
        <v>6</v>
      </c>
      <c r="R81" s="58">
        <f t="shared" si="19"/>
        <v>35.294117647058826</v>
      </c>
    </row>
    <row r="82" spans="1:18" x14ac:dyDescent="0.55000000000000004">
      <c r="A82" s="13" t="s">
        <v>44</v>
      </c>
      <c r="B82" s="12">
        <v>84196</v>
      </c>
      <c r="C82" s="34">
        <v>13</v>
      </c>
      <c r="D82" s="90">
        <v>13</v>
      </c>
      <c r="E82" s="46">
        <v>13</v>
      </c>
      <c r="F82" s="46">
        <v>0</v>
      </c>
      <c r="G82" s="46">
        <v>0</v>
      </c>
      <c r="H82" s="46">
        <v>0</v>
      </c>
      <c r="I82" s="46">
        <v>13</v>
      </c>
      <c r="J82" s="22">
        <v>13</v>
      </c>
      <c r="K82" s="75">
        <f>(J82/D82)*100</f>
        <v>100</v>
      </c>
      <c r="L82" s="71">
        <f>(E82/D82)*100</f>
        <v>100</v>
      </c>
      <c r="M82" s="19">
        <f>(F82/D82)*100</f>
        <v>0</v>
      </c>
      <c r="N82" s="26">
        <f>(H82/D82)*100</f>
        <v>0</v>
      </c>
      <c r="O82" s="15">
        <f>(G82/D82)*100</f>
        <v>0</v>
      </c>
      <c r="P82" s="49">
        <f>(E82/I82)*100</f>
        <v>100</v>
      </c>
      <c r="Q82" s="7">
        <v>13</v>
      </c>
      <c r="R82" s="58">
        <f t="shared" si="19"/>
        <v>100</v>
      </c>
    </row>
    <row r="83" spans="1:18" ht="28.8" x14ac:dyDescent="0.55000000000000004">
      <c r="A83" s="2" t="s">
        <v>45</v>
      </c>
      <c r="B83" s="154" t="s">
        <v>73</v>
      </c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6"/>
    </row>
    <row r="84" spans="1:18" ht="28.8" x14ac:dyDescent="0.55000000000000004">
      <c r="A84" s="2" t="s">
        <v>46</v>
      </c>
      <c r="B84" s="160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2"/>
    </row>
    <row r="85" spans="1:18" ht="43.2" x14ac:dyDescent="0.55000000000000004">
      <c r="A85" s="2" t="s">
        <v>47</v>
      </c>
      <c r="B85" s="3">
        <v>81252</v>
      </c>
      <c r="C85" s="78">
        <v>6</v>
      </c>
      <c r="D85" s="78">
        <v>6</v>
      </c>
      <c r="E85" s="7">
        <v>6</v>
      </c>
      <c r="F85" s="7">
        <v>0</v>
      </c>
      <c r="G85" s="7">
        <v>0</v>
      </c>
      <c r="H85" s="7">
        <v>0</v>
      </c>
      <c r="I85" s="7">
        <v>6</v>
      </c>
      <c r="J85" s="22">
        <v>6</v>
      </c>
      <c r="K85" s="75">
        <f>(J85/D85)*100</f>
        <v>100</v>
      </c>
      <c r="L85" s="71">
        <f>(E85/D85)*100</f>
        <v>100</v>
      </c>
      <c r="M85" s="19">
        <f>(F85/D85)*100</f>
        <v>0</v>
      </c>
      <c r="N85" s="26">
        <f>(H85/D85)*100</f>
        <v>0</v>
      </c>
      <c r="O85" s="15">
        <f>(G85/D85)*100</f>
        <v>0</v>
      </c>
      <c r="P85" s="49">
        <f>(E85/I85)*100</f>
        <v>100</v>
      </c>
      <c r="Q85" s="7">
        <v>6</v>
      </c>
      <c r="R85" s="58">
        <f t="shared" si="19"/>
        <v>100</v>
      </c>
    </row>
    <row r="86" spans="1:18" ht="28.8" x14ac:dyDescent="0.55000000000000004">
      <c r="A86" s="2" t="s">
        <v>57</v>
      </c>
      <c r="B86" s="3">
        <v>84263</v>
      </c>
      <c r="C86" s="78">
        <v>15</v>
      </c>
      <c r="D86" s="78">
        <v>15</v>
      </c>
      <c r="E86" s="7">
        <v>14</v>
      </c>
      <c r="F86" s="7">
        <v>0</v>
      </c>
      <c r="G86" s="7">
        <v>1</v>
      </c>
      <c r="H86" s="7">
        <v>0</v>
      </c>
      <c r="I86" s="7">
        <v>14</v>
      </c>
      <c r="J86" s="22">
        <v>15</v>
      </c>
      <c r="K86" s="75">
        <f>(J86/D86)*100</f>
        <v>100</v>
      </c>
      <c r="L86" s="71">
        <f>(E86/D86)*100</f>
        <v>93.333333333333329</v>
      </c>
      <c r="M86" s="19">
        <f>(F86/D86)*100</f>
        <v>0</v>
      </c>
      <c r="N86" s="26">
        <f>(H86/D86)*100</f>
        <v>0</v>
      </c>
      <c r="O86" s="15">
        <f>(G86/D86)*100</f>
        <v>6.666666666666667</v>
      </c>
      <c r="P86" s="49">
        <f>(E86/I86)*100</f>
        <v>100</v>
      </c>
      <c r="Q86" s="7">
        <v>14</v>
      </c>
      <c r="R86" s="58">
        <f t="shared" si="19"/>
        <v>93.333333333333329</v>
      </c>
    </row>
    <row r="87" spans="1:18" ht="28.8" x14ac:dyDescent="0.55000000000000004">
      <c r="A87" s="2" t="s">
        <v>49</v>
      </c>
      <c r="B87" s="7">
        <v>81276</v>
      </c>
      <c r="C87" s="78">
        <v>9</v>
      </c>
      <c r="D87" s="78">
        <v>1</v>
      </c>
      <c r="E87" s="7">
        <v>1</v>
      </c>
      <c r="F87" s="7">
        <v>0</v>
      </c>
      <c r="G87" s="7">
        <v>0</v>
      </c>
      <c r="H87" s="7">
        <v>0</v>
      </c>
      <c r="I87" s="7">
        <v>1</v>
      </c>
      <c r="J87" s="22">
        <v>1</v>
      </c>
      <c r="K87" s="75">
        <f>(J87/D87)*100</f>
        <v>100</v>
      </c>
      <c r="L87" s="71">
        <f>(E87/D87)*100</f>
        <v>100</v>
      </c>
      <c r="M87" s="19">
        <f>(F87/D87)*100</f>
        <v>0</v>
      </c>
      <c r="N87" s="26">
        <f>(H87/D87)*100</f>
        <v>0</v>
      </c>
      <c r="O87" s="15">
        <f>(G87/D87)*100</f>
        <v>0</v>
      </c>
      <c r="P87" s="49">
        <f>(E87/I87)*100</f>
        <v>100</v>
      </c>
      <c r="Q87" s="7">
        <v>1</v>
      </c>
      <c r="R87" s="58">
        <f t="shared" si="19"/>
        <v>100</v>
      </c>
    </row>
    <row r="88" spans="1:18" ht="28.8" x14ac:dyDescent="0.55000000000000004">
      <c r="A88" s="2" t="s">
        <v>50</v>
      </c>
      <c r="B88" s="154" t="s">
        <v>73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6"/>
    </row>
    <row r="89" spans="1:18" ht="28.8" x14ac:dyDescent="0.55000000000000004">
      <c r="A89" s="2" t="s">
        <v>51</v>
      </c>
      <c r="B89" s="157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9"/>
    </row>
    <row r="90" spans="1:18" ht="43.2" x14ac:dyDescent="0.55000000000000004">
      <c r="A90" s="2" t="s">
        <v>52</v>
      </c>
      <c r="B90" s="160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2"/>
    </row>
    <row r="91" spans="1:18" ht="24.75" customHeight="1" x14ac:dyDescent="0.55000000000000004">
      <c r="A91" s="2" t="s">
        <v>53</v>
      </c>
      <c r="B91" s="3">
        <v>81255</v>
      </c>
      <c r="C91" s="78">
        <v>10</v>
      </c>
      <c r="D91" s="78">
        <v>10</v>
      </c>
      <c r="E91" s="7">
        <v>7</v>
      </c>
      <c r="F91" s="7">
        <v>1</v>
      </c>
      <c r="G91" s="7">
        <v>2</v>
      </c>
      <c r="H91" s="7">
        <v>0</v>
      </c>
      <c r="I91" s="7">
        <v>8</v>
      </c>
      <c r="J91" s="22">
        <v>10</v>
      </c>
      <c r="K91" s="75">
        <f>(J91/D91)*100</f>
        <v>100</v>
      </c>
      <c r="L91" s="71">
        <f>(E91/D91)*100</f>
        <v>70</v>
      </c>
      <c r="M91" s="19">
        <f>(F91/D91)*100</f>
        <v>10</v>
      </c>
      <c r="N91" s="26">
        <f>(H91/D91)*100</f>
        <v>0</v>
      </c>
      <c r="O91" s="15">
        <f>(G91/D91)*100</f>
        <v>20</v>
      </c>
      <c r="P91" s="49">
        <f>(E91/I91)*100</f>
        <v>87.5</v>
      </c>
      <c r="Q91" s="7">
        <v>7</v>
      </c>
      <c r="R91" s="58">
        <f t="shared" si="19"/>
        <v>70</v>
      </c>
    </row>
    <row r="92" spans="1:18" ht="28.8" x14ac:dyDescent="0.55000000000000004">
      <c r="A92" s="2" t="s">
        <v>54</v>
      </c>
      <c r="B92" s="3">
        <v>81251</v>
      </c>
      <c r="C92" s="78">
        <v>15</v>
      </c>
      <c r="D92" s="78">
        <v>15</v>
      </c>
      <c r="E92" s="7">
        <v>15</v>
      </c>
      <c r="F92" s="7">
        <v>0</v>
      </c>
      <c r="G92" s="7">
        <v>0</v>
      </c>
      <c r="H92" s="7">
        <v>0</v>
      </c>
      <c r="I92" s="7">
        <v>15</v>
      </c>
      <c r="J92" s="22">
        <v>15</v>
      </c>
      <c r="K92" s="75">
        <f>(J92/D92)*100</f>
        <v>100</v>
      </c>
      <c r="L92" s="71">
        <f>(E92/D92)*100</f>
        <v>100</v>
      </c>
      <c r="M92" s="19">
        <f>(F92/D92)*100</f>
        <v>0</v>
      </c>
      <c r="N92" s="26">
        <f>(H92/D92)*100</f>
        <v>0</v>
      </c>
      <c r="O92" s="15">
        <f>(G92/D92)*100</f>
        <v>0</v>
      </c>
      <c r="P92" s="49">
        <f>(E92/I92)*100</f>
        <v>100</v>
      </c>
      <c r="Q92" s="7">
        <v>15</v>
      </c>
      <c r="R92" s="58">
        <f t="shared" si="19"/>
        <v>100</v>
      </c>
    </row>
    <row r="93" spans="1:18" ht="28.8" x14ac:dyDescent="0.55000000000000004">
      <c r="A93" s="2" t="s">
        <v>55</v>
      </c>
      <c r="B93" s="163" t="s">
        <v>73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/>
    </row>
    <row r="94" spans="1:18" x14ac:dyDescent="0.55000000000000004">
      <c r="C94" s="43"/>
      <c r="J94" s="43"/>
      <c r="K94" s="47"/>
      <c r="M94" s="47"/>
      <c r="N94" s="47"/>
      <c r="O94" s="47"/>
      <c r="P94" s="47"/>
      <c r="Q94" s="47"/>
    </row>
    <row r="95" spans="1:18" x14ac:dyDescent="0.55000000000000004">
      <c r="C95" s="43"/>
      <c r="J95" s="43"/>
      <c r="K95" s="47"/>
      <c r="M95" s="47"/>
      <c r="N95" s="47"/>
      <c r="O95" s="47"/>
      <c r="P95" s="47"/>
      <c r="Q95" s="47"/>
    </row>
    <row r="96" spans="1:18" x14ac:dyDescent="0.55000000000000004">
      <c r="C96" s="43"/>
      <c r="J96" s="43"/>
      <c r="K96" s="47"/>
      <c r="M96" s="47"/>
      <c r="N96" s="47"/>
      <c r="O96" s="47"/>
      <c r="P96" s="47"/>
      <c r="Q96" s="47"/>
    </row>
    <row r="97" spans="2:17" x14ac:dyDescent="0.55000000000000004">
      <c r="C97" s="43"/>
      <c r="J97" s="43"/>
      <c r="K97" s="47"/>
      <c r="M97" s="47"/>
      <c r="N97" s="47"/>
      <c r="O97" s="47"/>
      <c r="P97" s="47"/>
      <c r="Q97" s="47"/>
    </row>
    <row r="98" spans="2:17" s="10" customFormat="1" x14ac:dyDescent="0.55000000000000004">
      <c r="B98" s="9"/>
      <c r="C98" s="9"/>
      <c r="D98" s="9"/>
      <c r="E98" s="9"/>
      <c r="F98" s="9"/>
      <c r="G98" s="9"/>
      <c r="H98" s="9"/>
      <c r="I98" s="9"/>
      <c r="J98" s="9"/>
      <c r="P98" s="47"/>
      <c r="Q98" s="47"/>
    </row>
    <row r="99" spans="2:17" s="10" customFormat="1" x14ac:dyDescent="0.55000000000000004">
      <c r="B99" s="9"/>
      <c r="C99" s="9"/>
      <c r="D99" s="9"/>
      <c r="E99" s="9"/>
      <c r="F99" s="9"/>
      <c r="G99" s="9"/>
      <c r="H99" s="9"/>
      <c r="I99" s="9"/>
      <c r="J99" s="9"/>
      <c r="P99" s="47"/>
      <c r="Q99" s="47"/>
    </row>
    <row r="100" spans="2:17" s="10" customFormat="1" x14ac:dyDescent="0.55000000000000004">
      <c r="B100" s="9"/>
      <c r="C100" s="9"/>
      <c r="D100" s="9"/>
      <c r="E100" s="9"/>
      <c r="F100" s="9"/>
      <c r="G100" s="9"/>
      <c r="H100" s="9"/>
      <c r="I100" s="9"/>
      <c r="J100" s="9"/>
      <c r="P100" s="47"/>
      <c r="Q100" s="47"/>
    </row>
    <row r="101" spans="2:17" s="10" customFormat="1" x14ac:dyDescent="0.55000000000000004">
      <c r="B101" s="9"/>
      <c r="C101" s="9"/>
      <c r="D101" s="9"/>
      <c r="E101" s="9"/>
      <c r="F101" s="9"/>
      <c r="G101" s="9"/>
      <c r="H101" s="9"/>
      <c r="I101" s="9"/>
      <c r="J101" s="9"/>
      <c r="P101" s="47"/>
      <c r="Q101" s="47"/>
    </row>
    <row r="102" spans="2:17" s="10" customFormat="1" x14ac:dyDescent="0.55000000000000004">
      <c r="B102" s="9"/>
      <c r="C102" s="9"/>
      <c r="D102" s="9"/>
      <c r="E102" s="9"/>
      <c r="F102" s="9"/>
      <c r="G102" s="9"/>
      <c r="H102" s="9"/>
      <c r="I102" s="9"/>
      <c r="J102" s="9"/>
      <c r="P102" s="47"/>
      <c r="Q102" s="47"/>
    </row>
    <row r="103" spans="2:17" s="10" customFormat="1" x14ac:dyDescent="0.55000000000000004">
      <c r="B103" s="9"/>
      <c r="C103" s="9"/>
      <c r="D103" s="9"/>
      <c r="E103" s="9"/>
      <c r="F103" s="9"/>
      <c r="G103" s="9"/>
      <c r="H103" s="9"/>
      <c r="I103" s="9"/>
      <c r="J103" s="9"/>
      <c r="P103" s="47"/>
      <c r="Q103" s="47"/>
    </row>
    <row r="104" spans="2:17" s="10" customFormat="1" x14ac:dyDescent="0.55000000000000004">
      <c r="B104" s="9"/>
      <c r="C104" s="9"/>
      <c r="D104" s="9"/>
      <c r="E104" s="9"/>
      <c r="F104" s="9"/>
      <c r="G104" s="9"/>
      <c r="H104" s="9"/>
      <c r="I104" s="9"/>
      <c r="J104" s="9"/>
      <c r="P104" s="47"/>
      <c r="Q104" s="47"/>
    </row>
    <row r="105" spans="2:17" s="10" customFormat="1" x14ac:dyDescent="0.55000000000000004">
      <c r="B105" s="9"/>
      <c r="C105" s="9"/>
      <c r="D105" s="9"/>
      <c r="E105" s="9"/>
      <c r="F105" s="9"/>
      <c r="G105" s="9"/>
      <c r="H105" s="9"/>
      <c r="I105" s="9"/>
      <c r="J105" s="9"/>
      <c r="P105" s="47"/>
      <c r="Q105" s="47"/>
    </row>
    <row r="106" spans="2:17" s="10" customFormat="1" x14ac:dyDescent="0.55000000000000004">
      <c r="B106" s="9"/>
      <c r="C106" s="9"/>
      <c r="D106" s="9"/>
      <c r="E106" s="9"/>
      <c r="F106" s="9"/>
      <c r="G106" s="9"/>
      <c r="H106" s="9"/>
      <c r="I106" s="9"/>
      <c r="J106" s="9"/>
      <c r="P106" s="48"/>
    </row>
    <row r="107" spans="2:17" s="10" customFormat="1" x14ac:dyDescent="0.55000000000000004">
      <c r="B107" s="9"/>
      <c r="C107" s="9"/>
      <c r="D107" s="9"/>
      <c r="E107" s="9"/>
      <c r="F107" s="9"/>
      <c r="G107" s="9"/>
      <c r="H107" s="9"/>
      <c r="I107" s="9"/>
      <c r="J107" s="9"/>
      <c r="P107" s="48"/>
    </row>
    <row r="108" spans="2:17" s="10" customFormat="1" x14ac:dyDescent="0.55000000000000004">
      <c r="B108" s="9"/>
      <c r="C108" s="9"/>
      <c r="D108" s="9"/>
      <c r="E108" s="9"/>
      <c r="F108" s="9"/>
      <c r="G108" s="9"/>
      <c r="H108" s="9"/>
      <c r="I108" s="9"/>
      <c r="J108" s="9"/>
      <c r="P108" s="48"/>
    </row>
    <row r="109" spans="2:17" s="10" customFormat="1" x14ac:dyDescent="0.55000000000000004">
      <c r="B109" s="9"/>
      <c r="C109" s="9"/>
      <c r="D109" s="9"/>
      <c r="E109" s="9"/>
      <c r="F109" s="9"/>
      <c r="G109" s="9"/>
      <c r="H109" s="9"/>
      <c r="I109" s="9"/>
      <c r="J109" s="9"/>
      <c r="P109" s="48"/>
    </row>
    <row r="110" spans="2:17" s="10" customFormat="1" x14ac:dyDescent="0.55000000000000004">
      <c r="B110" s="9"/>
      <c r="C110" s="9"/>
      <c r="D110" s="9"/>
      <c r="E110" s="9"/>
      <c r="F110" s="9"/>
      <c r="G110" s="9"/>
      <c r="H110" s="9"/>
      <c r="I110" s="9"/>
      <c r="J110" s="9"/>
      <c r="P110" s="48"/>
    </row>
    <row r="111" spans="2:17" s="10" customFormat="1" x14ac:dyDescent="0.55000000000000004">
      <c r="B111" s="9"/>
      <c r="C111" s="9"/>
      <c r="D111" s="9"/>
      <c r="E111" s="9"/>
      <c r="F111" s="9"/>
      <c r="G111" s="9"/>
      <c r="H111" s="9"/>
      <c r="I111" s="9"/>
      <c r="J111" s="9"/>
      <c r="P111" s="48"/>
    </row>
    <row r="112" spans="2:17" s="10" customFormat="1" x14ac:dyDescent="0.55000000000000004">
      <c r="B112" s="9"/>
      <c r="C112" s="9"/>
      <c r="D112" s="9"/>
      <c r="E112" s="9"/>
      <c r="F112" s="9"/>
      <c r="G112" s="9"/>
      <c r="H112" s="9"/>
      <c r="I112" s="9"/>
      <c r="J112" s="9"/>
      <c r="P112" s="48"/>
    </row>
    <row r="113" spans="2:16" s="10" customFormat="1" x14ac:dyDescent="0.55000000000000004">
      <c r="B113" s="9"/>
      <c r="C113" s="9"/>
      <c r="D113" s="9"/>
      <c r="E113" s="9"/>
      <c r="F113" s="9"/>
      <c r="G113" s="9"/>
      <c r="H113" s="9"/>
      <c r="I113" s="9"/>
      <c r="J113" s="9"/>
      <c r="P113" s="48"/>
    </row>
    <row r="114" spans="2:16" s="10" customFormat="1" x14ac:dyDescent="0.55000000000000004">
      <c r="B114" s="9"/>
      <c r="C114" s="9"/>
      <c r="D114" s="9"/>
      <c r="E114" s="9"/>
      <c r="F114" s="9"/>
      <c r="G114" s="9"/>
      <c r="H114" s="9"/>
      <c r="I114" s="9"/>
      <c r="J114" s="9"/>
      <c r="P114" s="48"/>
    </row>
    <row r="115" spans="2:16" s="10" customFormat="1" x14ac:dyDescent="0.55000000000000004">
      <c r="B115" s="9"/>
      <c r="C115" s="9"/>
      <c r="D115" s="9"/>
      <c r="E115" s="9"/>
      <c r="F115" s="9"/>
      <c r="G115" s="9"/>
      <c r="H115" s="9"/>
      <c r="I115" s="9"/>
      <c r="J115" s="9"/>
      <c r="P115" s="48"/>
    </row>
    <row r="116" spans="2:16" s="10" customFormat="1" x14ac:dyDescent="0.55000000000000004">
      <c r="B116" s="9"/>
      <c r="C116" s="9"/>
      <c r="D116" s="9"/>
      <c r="E116" s="9"/>
      <c r="F116" s="9"/>
      <c r="G116" s="9"/>
      <c r="H116" s="9"/>
      <c r="I116" s="9"/>
      <c r="J116" s="9"/>
      <c r="P116" s="48"/>
    </row>
    <row r="117" spans="2:16" s="10" customFormat="1" x14ac:dyDescent="0.55000000000000004">
      <c r="B117" s="9"/>
      <c r="C117" s="9"/>
      <c r="D117" s="9"/>
      <c r="E117" s="9"/>
      <c r="F117" s="9"/>
      <c r="G117" s="9"/>
      <c r="H117" s="9"/>
      <c r="I117" s="9"/>
      <c r="J117" s="9"/>
      <c r="P117" s="48"/>
    </row>
    <row r="118" spans="2:16" s="10" customFormat="1" x14ac:dyDescent="0.55000000000000004">
      <c r="B118" s="9"/>
      <c r="C118" s="9"/>
      <c r="D118" s="9"/>
      <c r="E118" s="9"/>
      <c r="F118" s="9"/>
      <c r="G118" s="9"/>
      <c r="H118" s="9"/>
      <c r="I118" s="9"/>
      <c r="J118" s="9"/>
      <c r="P118" s="48"/>
    </row>
    <row r="119" spans="2:16" s="10" customFormat="1" x14ac:dyDescent="0.55000000000000004">
      <c r="B119" s="9"/>
      <c r="C119" s="9"/>
      <c r="D119" s="9"/>
      <c r="E119" s="9"/>
      <c r="F119" s="9"/>
      <c r="G119" s="9"/>
      <c r="H119" s="9"/>
      <c r="I119" s="9"/>
      <c r="J119" s="9"/>
      <c r="P119" s="48"/>
    </row>
    <row r="120" spans="2:16" s="10" customFormat="1" x14ac:dyDescent="0.55000000000000004">
      <c r="B120" s="9"/>
      <c r="C120" s="9"/>
      <c r="D120" s="9"/>
      <c r="E120" s="9"/>
      <c r="F120" s="9"/>
      <c r="G120" s="9"/>
      <c r="H120" s="9"/>
      <c r="I120" s="9"/>
      <c r="J120" s="9"/>
      <c r="P120" s="48"/>
    </row>
    <row r="121" spans="2:16" s="10" customFormat="1" x14ac:dyDescent="0.55000000000000004">
      <c r="B121" s="9"/>
      <c r="C121" s="9"/>
      <c r="D121" s="9"/>
      <c r="E121" s="9"/>
      <c r="F121" s="9"/>
      <c r="G121" s="9"/>
      <c r="H121" s="9"/>
      <c r="I121" s="9"/>
      <c r="J121" s="9"/>
      <c r="P121" s="48"/>
    </row>
    <row r="122" spans="2:16" s="10" customFormat="1" x14ac:dyDescent="0.55000000000000004">
      <c r="B122" s="9"/>
      <c r="C122" s="9"/>
      <c r="D122" s="9"/>
      <c r="E122" s="9"/>
      <c r="F122" s="9"/>
      <c r="G122" s="9"/>
      <c r="H122" s="9"/>
      <c r="I122" s="9"/>
      <c r="J122" s="9"/>
      <c r="P122" s="48"/>
    </row>
    <row r="123" spans="2:16" s="10" customFormat="1" x14ac:dyDescent="0.55000000000000004">
      <c r="B123" s="9"/>
      <c r="C123" s="9"/>
      <c r="D123" s="9"/>
      <c r="E123" s="9"/>
      <c r="F123" s="9"/>
      <c r="G123" s="9"/>
      <c r="H123" s="9"/>
      <c r="I123" s="9"/>
      <c r="J123" s="9"/>
      <c r="P123" s="48"/>
    </row>
    <row r="124" spans="2:16" s="10" customFormat="1" x14ac:dyDescent="0.55000000000000004">
      <c r="B124" s="9"/>
      <c r="C124" s="9"/>
      <c r="D124" s="9"/>
      <c r="E124" s="9"/>
      <c r="F124" s="9"/>
      <c r="G124" s="9"/>
      <c r="H124" s="9"/>
      <c r="I124" s="9"/>
      <c r="J124" s="9"/>
      <c r="P124" s="48"/>
    </row>
    <row r="125" spans="2:16" s="10" customFormat="1" x14ac:dyDescent="0.55000000000000004">
      <c r="B125" s="9"/>
      <c r="C125" s="9"/>
      <c r="D125" s="9"/>
      <c r="E125" s="9"/>
      <c r="F125" s="9"/>
      <c r="G125" s="9"/>
      <c r="H125" s="9"/>
      <c r="I125" s="9"/>
      <c r="J125" s="9"/>
      <c r="P125" s="48"/>
    </row>
    <row r="126" spans="2:16" s="10" customFormat="1" x14ac:dyDescent="0.55000000000000004">
      <c r="B126" s="9"/>
      <c r="C126" s="9"/>
      <c r="D126" s="9"/>
      <c r="E126" s="9"/>
      <c r="F126" s="9"/>
      <c r="G126" s="9"/>
      <c r="H126" s="9"/>
      <c r="I126" s="9"/>
      <c r="J126" s="9"/>
      <c r="P126" s="48"/>
    </row>
    <row r="127" spans="2:16" s="10" customFormat="1" x14ac:dyDescent="0.55000000000000004">
      <c r="B127" s="9"/>
      <c r="C127" s="9"/>
      <c r="D127" s="9"/>
      <c r="E127" s="9"/>
      <c r="F127" s="9"/>
      <c r="G127" s="9"/>
      <c r="H127" s="9"/>
      <c r="I127" s="9"/>
      <c r="J127" s="9"/>
      <c r="P127" s="48"/>
    </row>
    <row r="128" spans="2:16" s="10" customFormat="1" x14ac:dyDescent="0.55000000000000004">
      <c r="B128" s="9"/>
      <c r="C128" s="9"/>
      <c r="D128" s="9"/>
      <c r="E128" s="9"/>
      <c r="F128" s="9"/>
      <c r="G128" s="9"/>
      <c r="H128" s="9"/>
      <c r="I128" s="9"/>
      <c r="J128" s="9"/>
      <c r="P128" s="48"/>
    </row>
    <row r="129" spans="2:16" s="10" customFormat="1" x14ac:dyDescent="0.55000000000000004">
      <c r="B129" s="9"/>
      <c r="C129" s="9"/>
      <c r="D129" s="9"/>
      <c r="E129" s="9"/>
      <c r="F129" s="9"/>
      <c r="G129" s="9"/>
      <c r="H129" s="9"/>
      <c r="I129" s="9"/>
      <c r="J129" s="9"/>
      <c r="P129" s="48"/>
    </row>
    <row r="130" spans="2:16" s="10" customFormat="1" x14ac:dyDescent="0.55000000000000004">
      <c r="B130" s="9"/>
      <c r="C130" s="9"/>
      <c r="D130" s="9"/>
      <c r="E130" s="9"/>
      <c r="F130" s="9"/>
      <c r="G130" s="9"/>
      <c r="H130" s="9"/>
      <c r="I130" s="9"/>
      <c r="J130" s="9"/>
      <c r="P130" s="48"/>
    </row>
    <row r="131" spans="2:16" s="10" customFormat="1" x14ac:dyDescent="0.55000000000000004">
      <c r="B131" s="9"/>
      <c r="C131" s="9"/>
      <c r="D131" s="9"/>
      <c r="E131" s="9"/>
      <c r="F131" s="9"/>
      <c r="G131" s="9"/>
      <c r="H131" s="9"/>
      <c r="I131" s="9"/>
      <c r="J131" s="9"/>
      <c r="P131" s="48"/>
    </row>
    <row r="132" spans="2:16" s="10" customFormat="1" x14ac:dyDescent="0.55000000000000004">
      <c r="B132" s="9"/>
      <c r="C132" s="9"/>
      <c r="D132" s="9"/>
      <c r="E132" s="9"/>
      <c r="F132" s="9"/>
      <c r="G132" s="9"/>
      <c r="H132" s="9"/>
      <c r="I132" s="9"/>
      <c r="J132" s="9"/>
      <c r="P132" s="48"/>
    </row>
    <row r="133" spans="2:16" s="10" customFormat="1" x14ac:dyDescent="0.55000000000000004">
      <c r="B133" s="9"/>
      <c r="C133" s="9"/>
      <c r="D133" s="9"/>
      <c r="E133" s="9"/>
      <c r="F133" s="9"/>
      <c r="G133" s="9"/>
      <c r="H133" s="9"/>
      <c r="I133" s="9"/>
      <c r="J133" s="9"/>
      <c r="P133" s="48"/>
    </row>
    <row r="134" spans="2:16" s="10" customFormat="1" x14ac:dyDescent="0.55000000000000004">
      <c r="B134" s="9"/>
      <c r="C134" s="9"/>
      <c r="D134" s="9"/>
      <c r="E134" s="9"/>
      <c r="F134" s="9"/>
      <c r="G134" s="9"/>
      <c r="H134" s="9"/>
      <c r="I134" s="9"/>
      <c r="J134" s="9"/>
      <c r="P134" s="48"/>
    </row>
    <row r="135" spans="2:16" s="10" customFormat="1" x14ac:dyDescent="0.55000000000000004">
      <c r="B135" s="9"/>
      <c r="C135" s="9"/>
      <c r="D135" s="9"/>
      <c r="E135" s="9"/>
      <c r="F135" s="9"/>
      <c r="G135" s="9"/>
      <c r="H135" s="9"/>
      <c r="I135" s="9"/>
      <c r="J135" s="9"/>
      <c r="P135" s="48"/>
    </row>
    <row r="136" spans="2:16" s="10" customFormat="1" x14ac:dyDescent="0.55000000000000004">
      <c r="B136" s="9"/>
      <c r="C136" s="9"/>
      <c r="D136" s="9"/>
      <c r="E136" s="9"/>
      <c r="F136" s="9"/>
      <c r="G136" s="9"/>
      <c r="H136" s="9"/>
      <c r="I136" s="9"/>
      <c r="J136" s="9"/>
      <c r="P136" s="48"/>
    </row>
    <row r="137" spans="2:16" s="10" customFormat="1" x14ac:dyDescent="0.55000000000000004">
      <c r="B137" s="9"/>
      <c r="C137" s="9"/>
      <c r="D137" s="9"/>
      <c r="E137" s="9"/>
      <c r="F137" s="9"/>
      <c r="G137" s="9"/>
      <c r="H137" s="9"/>
      <c r="I137" s="9"/>
      <c r="J137" s="9"/>
      <c r="P137" s="48"/>
    </row>
    <row r="138" spans="2:16" s="10" customFormat="1" x14ac:dyDescent="0.55000000000000004">
      <c r="B138" s="9"/>
      <c r="C138" s="9"/>
      <c r="D138" s="9"/>
      <c r="E138" s="9"/>
      <c r="F138" s="9"/>
      <c r="G138" s="9"/>
      <c r="H138" s="9"/>
      <c r="I138" s="9"/>
      <c r="J138" s="9"/>
      <c r="P138" s="48"/>
    </row>
    <row r="139" spans="2:16" s="10" customFormat="1" x14ac:dyDescent="0.55000000000000004">
      <c r="B139" s="9"/>
      <c r="C139" s="9"/>
      <c r="D139" s="9"/>
      <c r="E139" s="9"/>
      <c r="F139" s="9"/>
      <c r="G139" s="9"/>
      <c r="H139" s="9"/>
      <c r="I139" s="9"/>
      <c r="J139" s="9"/>
      <c r="P139" s="48"/>
    </row>
    <row r="140" spans="2:16" s="10" customFormat="1" x14ac:dyDescent="0.55000000000000004">
      <c r="B140" s="9"/>
      <c r="C140" s="9"/>
      <c r="D140" s="9"/>
      <c r="E140" s="9"/>
      <c r="F140" s="9"/>
      <c r="G140" s="9"/>
      <c r="H140" s="9"/>
      <c r="I140" s="9"/>
      <c r="J140" s="9"/>
      <c r="P140" s="48"/>
    </row>
    <row r="141" spans="2:16" s="10" customFormat="1" x14ac:dyDescent="0.55000000000000004">
      <c r="B141" s="9"/>
      <c r="C141" s="9"/>
      <c r="D141" s="9"/>
      <c r="E141" s="9"/>
      <c r="F141" s="9"/>
      <c r="G141" s="9"/>
      <c r="H141" s="9"/>
      <c r="I141" s="9"/>
      <c r="J141" s="9"/>
      <c r="P141" s="48"/>
    </row>
    <row r="142" spans="2:16" s="10" customFormat="1" x14ac:dyDescent="0.55000000000000004">
      <c r="B142" s="9"/>
      <c r="C142" s="9"/>
      <c r="D142" s="9"/>
      <c r="E142" s="9"/>
      <c r="F142" s="9"/>
      <c r="G142" s="9"/>
      <c r="H142" s="9"/>
      <c r="I142" s="9"/>
      <c r="J142" s="9"/>
      <c r="P142" s="48"/>
    </row>
    <row r="143" spans="2:16" s="10" customFormat="1" x14ac:dyDescent="0.55000000000000004">
      <c r="B143" s="9"/>
      <c r="C143" s="9"/>
      <c r="D143" s="9"/>
      <c r="E143" s="9"/>
      <c r="F143" s="9"/>
      <c r="G143" s="9"/>
      <c r="H143" s="9"/>
      <c r="I143" s="9"/>
      <c r="J143" s="9"/>
      <c r="P143" s="48"/>
    </row>
    <row r="144" spans="2:16" s="10" customFormat="1" x14ac:dyDescent="0.55000000000000004">
      <c r="B144" s="9"/>
      <c r="C144" s="9"/>
      <c r="D144" s="9"/>
      <c r="E144" s="9"/>
      <c r="F144" s="9"/>
      <c r="G144" s="9"/>
      <c r="H144" s="9"/>
      <c r="I144" s="9"/>
      <c r="J144" s="9"/>
      <c r="P144" s="48"/>
    </row>
    <row r="145" spans="2:16" s="10" customFormat="1" x14ac:dyDescent="0.55000000000000004">
      <c r="B145" s="9"/>
      <c r="C145" s="9"/>
      <c r="D145" s="9"/>
      <c r="E145" s="9"/>
      <c r="F145" s="9"/>
      <c r="G145" s="9"/>
      <c r="H145" s="9"/>
      <c r="I145" s="9"/>
      <c r="J145" s="9"/>
      <c r="P145" s="48"/>
    </row>
    <row r="146" spans="2:16" s="10" customFormat="1" x14ac:dyDescent="0.55000000000000004">
      <c r="B146" s="9"/>
      <c r="C146" s="9"/>
      <c r="D146" s="9"/>
      <c r="E146" s="9"/>
      <c r="F146" s="9"/>
      <c r="G146" s="9"/>
      <c r="H146" s="9"/>
      <c r="I146" s="9"/>
      <c r="J146" s="9"/>
      <c r="P146" s="48"/>
    </row>
    <row r="147" spans="2:16" s="10" customFormat="1" x14ac:dyDescent="0.55000000000000004">
      <c r="B147" s="9"/>
      <c r="C147" s="9"/>
      <c r="D147" s="9"/>
      <c r="E147" s="9"/>
      <c r="F147" s="9"/>
      <c r="G147" s="9"/>
      <c r="H147" s="9"/>
      <c r="I147" s="9"/>
      <c r="J147" s="9"/>
      <c r="P147" s="48"/>
    </row>
    <row r="148" spans="2:16" s="10" customFormat="1" x14ac:dyDescent="0.55000000000000004">
      <c r="B148" s="9"/>
      <c r="C148" s="9"/>
      <c r="D148" s="9"/>
      <c r="E148" s="9"/>
      <c r="F148" s="9"/>
      <c r="G148" s="9"/>
      <c r="H148" s="9"/>
      <c r="I148" s="9"/>
      <c r="J148" s="9"/>
      <c r="P148" s="48"/>
    </row>
    <row r="149" spans="2:16" s="10" customFormat="1" x14ac:dyDescent="0.55000000000000004">
      <c r="B149" s="9"/>
      <c r="C149" s="9"/>
      <c r="D149" s="9"/>
      <c r="E149" s="9"/>
      <c r="F149" s="9"/>
      <c r="G149" s="9"/>
      <c r="H149" s="9"/>
      <c r="I149" s="9"/>
      <c r="J149" s="9"/>
      <c r="P149" s="48"/>
    </row>
    <row r="150" spans="2:16" s="10" customFormat="1" x14ac:dyDescent="0.55000000000000004">
      <c r="B150" s="9"/>
      <c r="C150" s="9"/>
      <c r="D150" s="9"/>
      <c r="E150" s="9"/>
      <c r="F150" s="9"/>
      <c r="G150" s="9"/>
      <c r="H150" s="9"/>
      <c r="I150" s="9"/>
      <c r="J150" s="9"/>
      <c r="P150" s="48"/>
    </row>
    <row r="151" spans="2:16" s="10" customFormat="1" x14ac:dyDescent="0.55000000000000004">
      <c r="B151" s="9"/>
      <c r="C151" s="9"/>
      <c r="D151" s="9"/>
      <c r="E151" s="9"/>
      <c r="F151" s="9"/>
      <c r="G151" s="9"/>
      <c r="H151" s="9"/>
      <c r="I151" s="9"/>
      <c r="J151" s="9"/>
      <c r="P151" s="48"/>
    </row>
    <row r="152" spans="2:16" s="10" customFormat="1" x14ac:dyDescent="0.55000000000000004">
      <c r="B152" s="9"/>
      <c r="C152" s="9"/>
      <c r="D152" s="9"/>
      <c r="E152" s="9"/>
      <c r="F152" s="9"/>
      <c r="G152" s="9"/>
      <c r="H152" s="9"/>
      <c r="I152" s="9"/>
      <c r="J152" s="9"/>
      <c r="P152" s="48"/>
    </row>
    <row r="153" spans="2:16" s="10" customFormat="1" x14ac:dyDescent="0.55000000000000004">
      <c r="B153" s="9"/>
      <c r="C153" s="9"/>
      <c r="D153" s="9"/>
      <c r="E153" s="9"/>
      <c r="F153" s="9"/>
      <c r="G153" s="9"/>
      <c r="H153" s="9"/>
      <c r="I153" s="9"/>
      <c r="J153" s="9"/>
      <c r="P153" s="48"/>
    </row>
    <row r="154" spans="2:16" s="10" customFormat="1" x14ac:dyDescent="0.55000000000000004">
      <c r="B154" s="9"/>
      <c r="C154" s="9"/>
      <c r="D154" s="9"/>
      <c r="E154" s="9"/>
      <c r="F154" s="9"/>
      <c r="G154" s="9"/>
      <c r="H154" s="9"/>
      <c r="I154" s="9"/>
      <c r="J154" s="9"/>
      <c r="P154" s="48"/>
    </row>
    <row r="155" spans="2:16" s="10" customFormat="1" x14ac:dyDescent="0.55000000000000004">
      <c r="B155" s="9"/>
      <c r="C155" s="9"/>
      <c r="D155" s="9"/>
      <c r="E155" s="9"/>
      <c r="F155" s="9"/>
      <c r="G155" s="9"/>
      <c r="H155" s="9"/>
      <c r="I155" s="9"/>
      <c r="J155" s="9"/>
      <c r="P155" s="48"/>
    </row>
    <row r="156" spans="2:16" s="10" customFormat="1" x14ac:dyDescent="0.55000000000000004">
      <c r="B156" s="9"/>
      <c r="C156" s="9"/>
      <c r="D156" s="9"/>
      <c r="E156" s="9"/>
      <c r="F156" s="9"/>
      <c r="G156" s="9"/>
      <c r="H156" s="9"/>
      <c r="I156" s="9"/>
      <c r="J156" s="9"/>
      <c r="P156" s="48"/>
    </row>
    <row r="157" spans="2:16" s="10" customFormat="1" x14ac:dyDescent="0.55000000000000004">
      <c r="B157" s="9"/>
      <c r="C157" s="9"/>
      <c r="D157" s="9"/>
      <c r="E157" s="9"/>
      <c r="F157" s="9"/>
      <c r="G157" s="9"/>
      <c r="H157" s="9"/>
      <c r="I157" s="9"/>
      <c r="J157" s="9"/>
      <c r="P157" s="48"/>
    </row>
    <row r="158" spans="2:16" s="10" customFormat="1" x14ac:dyDescent="0.55000000000000004">
      <c r="B158" s="9"/>
      <c r="C158" s="9"/>
      <c r="D158" s="9"/>
      <c r="E158" s="9"/>
      <c r="F158" s="9"/>
      <c r="G158" s="9"/>
      <c r="H158" s="9"/>
      <c r="I158" s="9"/>
      <c r="J158" s="9"/>
      <c r="P158" s="48"/>
    </row>
    <row r="159" spans="2:16" s="10" customFormat="1" x14ac:dyDescent="0.55000000000000004">
      <c r="B159" s="9"/>
      <c r="C159" s="9"/>
      <c r="D159" s="9"/>
      <c r="E159" s="9"/>
      <c r="F159" s="9"/>
      <c r="G159" s="9"/>
      <c r="H159" s="9"/>
      <c r="I159" s="9"/>
      <c r="J159" s="9"/>
      <c r="P159" s="48"/>
    </row>
    <row r="160" spans="2:16" s="10" customFormat="1" x14ac:dyDescent="0.55000000000000004">
      <c r="B160" s="9"/>
      <c r="C160" s="9"/>
      <c r="D160" s="9"/>
      <c r="E160" s="9"/>
      <c r="F160" s="9"/>
      <c r="G160" s="9"/>
      <c r="H160" s="9"/>
      <c r="I160" s="9"/>
      <c r="J160" s="9"/>
      <c r="P160" s="48"/>
    </row>
    <row r="161" spans="2:16" s="10" customFormat="1" x14ac:dyDescent="0.55000000000000004">
      <c r="B161" s="9"/>
      <c r="C161" s="9"/>
      <c r="D161" s="9"/>
      <c r="E161" s="9"/>
      <c r="F161" s="9"/>
      <c r="G161" s="9"/>
      <c r="H161" s="9"/>
      <c r="I161" s="9"/>
      <c r="J161" s="9"/>
      <c r="P161" s="48"/>
    </row>
    <row r="162" spans="2:16" s="10" customFormat="1" x14ac:dyDescent="0.55000000000000004">
      <c r="B162" s="9"/>
      <c r="C162" s="9"/>
      <c r="D162" s="9"/>
      <c r="E162" s="9"/>
      <c r="F162" s="9"/>
      <c r="G162" s="9"/>
      <c r="H162" s="9"/>
      <c r="I162" s="9"/>
      <c r="J162" s="9"/>
      <c r="P162" s="48"/>
    </row>
    <row r="163" spans="2:16" s="10" customFormat="1" x14ac:dyDescent="0.55000000000000004">
      <c r="B163" s="9"/>
      <c r="C163" s="9"/>
      <c r="D163" s="9"/>
      <c r="E163" s="9"/>
      <c r="F163" s="9"/>
      <c r="G163" s="9"/>
      <c r="H163" s="9"/>
      <c r="I163" s="9"/>
      <c r="J163" s="9"/>
      <c r="P163" s="48"/>
    </row>
    <row r="164" spans="2:16" s="10" customFormat="1" x14ac:dyDescent="0.55000000000000004">
      <c r="B164" s="9"/>
      <c r="C164" s="9"/>
      <c r="D164" s="9"/>
      <c r="E164" s="9"/>
      <c r="F164" s="9"/>
      <c r="G164" s="9"/>
      <c r="H164" s="9"/>
      <c r="I164" s="9"/>
      <c r="J164" s="9"/>
      <c r="P164" s="48"/>
    </row>
    <row r="165" spans="2:16" s="10" customFormat="1" x14ac:dyDescent="0.55000000000000004">
      <c r="B165" s="9"/>
      <c r="C165" s="9"/>
      <c r="D165" s="9"/>
      <c r="E165" s="9"/>
      <c r="F165" s="9"/>
      <c r="G165" s="9"/>
      <c r="H165" s="9"/>
      <c r="I165" s="9"/>
      <c r="J165" s="9"/>
      <c r="P165" s="48"/>
    </row>
    <row r="166" spans="2:16" s="10" customFormat="1" x14ac:dyDescent="0.55000000000000004">
      <c r="B166" s="9"/>
      <c r="C166" s="9"/>
      <c r="D166" s="9"/>
      <c r="E166" s="9"/>
      <c r="F166" s="9"/>
      <c r="G166" s="9"/>
      <c r="H166" s="9"/>
      <c r="I166" s="9"/>
      <c r="J166" s="9"/>
      <c r="P166" s="48"/>
    </row>
    <row r="167" spans="2:16" s="10" customFormat="1" x14ac:dyDescent="0.55000000000000004">
      <c r="B167" s="9"/>
      <c r="C167" s="9"/>
      <c r="D167" s="9"/>
      <c r="E167" s="9"/>
      <c r="F167" s="9"/>
      <c r="G167" s="9"/>
      <c r="H167" s="9"/>
      <c r="I167" s="9"/>
      <c r="J167" s="9"/>
      <c r="P167" s="48"/>
    </row>
    <row r="168" spans="2:16" s="10" customFormat="1" x14ac:dyDescent="0.55000000000000004">
      <c r="B168" s="9"/>
      <c r="C168" s="9"/>
      <c r="D168" s="9"/>
      <c r="E168" s="9"/>
      <c r="F168" s="9"/>
      <c r="G168" s="9"/>
      <c r="H168" s="9"/>
      <c r="I168" s="9"/>
      <c r="J168" s="9"/>
      <c r="P168" s="48"/>
    </row>
    <row r="169" spans="2:16" s="10" customFormat="1" x14ac:dyDescent="0.55000000000000004">
      <c r="B169" s="9"/>
      <c r="C169" s="9"/>
      <c r="D169" s="9"/>
      <c r="E169" s="9"/>
      <c r="F169" s="9"/>
      <c r="G169" s="9"/>
      <c r="H169" s="9"/>
      <c r="I169" s="9"/>
      <c r="J169" s="9"/>
      <c r="P169" s="48"/>
    </row>
    <row r="170" spans="2:16" s="10" customFormat="1" x14ac:dyDescent="0.55000000000000004">
      <c r="B170" s="9"/>
      <c r="C170" s="9"/>
      <c r="D170" s="9"/>
      <c r="E170" s="9"/>
      <c r="F170" s="9"/>
      <c r="G170" s="9"/>
      <c r="H170" s="9"/>
      <c r="I170" s="9"/>
      <c r="J170" s="9"/>
      <c r="P170" s="48"/>
    </row>
    <row r="171" spans="2:16" s="10" customFormat="1" x14ac:dyDescent="0.55000000000000004">
      <c r="B171" s="9"/>
      <c r="C171" s="9"/>
      <c r="D171" s="9"/>
      <c r="E171" s="9"/>
      <c r="F171" s="9"/>
      <c r="G171" s="9"/>
      <c r="H171" s="9"/>
      <c r="I171" s="9"/>
      <c r="J171" s="9"/>
      <c r="P171" s="48"/>
    </row>
    <row r="172" spans="2:16" s="10" customFormat="1" x14ac:dyDescent="0.55000000000000004">
      <c r="B172" s="9"/>
      <c r="C172" s="9"/>
      <c r="D172" s="9"/>
      <c r="E172" s="9"/>
      <c r="F172" s="9"/>
      <c r="G172" s="9"/>
      <c r="H172" s="9"/>
      <c r="I172" s="9"/>
      <c r="J172" s="9"/>
      <c r="P172" s="48"/>
    </row>
    <row r="173" spans="2:16" s="10" customFormat="1" x14ac:dyDescent="0.55000000000000004">
      <c r="B173" s="9"/>
      <c r="C173" s="9"/>
      <c r="D173" s="9"/>
      <c r="E173" s="9"/>
      <c r="F173" s="9"/>
      <c r="G173" s="9"/>
      <c r="H173" s="9"/>
      <c r="I173" s="9"/>
      <c r="J173" s="9"/>
      <c r="P173" s="48"/>
    </row>
    <row r="174" spans="2:16" s="10" customFormat="1" x14ac:dyDescent="0.55000000000000004">
      <c r="B174" s="9"/>
      <c r="C174" s="9"/>
      <c r="D174" s="9"/>
      <c r="E174" s="9"/>
      <c r="F174" s="9"/>
      <c r="G174" s="9"/>
      <c r="H174" s="9"/>
      <c r="I174" s="9"/>
      <c r="J174" s="9"/>
      <c r="P174" s="48"/>
    </row>
    <row r="175" spans="2:16" s="10" customFormat="1" x14ac:dyDescent="0.55000000000000004">
      <c r="B175" s="9"/>
      <c r="C175" s="9"/>
      <c r="D175" s="9"/>
      <c r="E175" s="9"/>
      <c r="F175" s="9"/>
      <c r="G175" s="9"/>
      <c r="H175" s="9"/>
      <c r="I175" s="9"/>
      <c r="J175" s="9"/>
      <c r="P175" s="48"/>
    </row>
    <row r="176" spans="2:16" s="10" customFormat="1" x14ac:dyDescent="0.55000000000000004">
      <c r="B176" s="9"/>
      <c r="C176" s="9"/>
      <c r="D176" s="9"/>
      <c r="E176" s="9"/>
      <c r="F176" s="9"/>
      <c r="G176" s="9"/>
      <c r="H176" s="9"/>
      <c r="I176" s="9"/>
      <c r="J176" s="9"/>
      <c r="P176" s="48"/>
    </row>
    <row r="177" spans="2:16" s="10" customFormat="1" x14ac:dyDescent="0.55000000000000004">
      <c r="B177" s="9"/>
      <c r="C177" s="9"/>
      <c r="D177" s="9"/>
      <c r="E177" s="9"/>
      <c r="F177" s="9"/>
      <c r="G177" s="9"/>
      <c r="H177" s="9"/>
      <c r="I177" s="9"/>
      <c r="J177" s="9"/>
      <c r="P177" s="48"/>
    </row>
    <row r="178" spans="2:16" s="10" customFormat="1" x14ac:dyDescent="0.55000000000000004">
      <c r="B178" s="9"/>
      <c r="C178" s="9"/>
      <c r="D178" s="9"/>
      <c r="E178" s="9"/>
      <c r="F178" s="9"/>
      <c r="G178" s="9"/>
      <c r="H178" s="9"/>
      <c r="I178" s="9"/>
      <c r="J178" s="9"/>
      <c r="P178" s="48"/>
    </row>
    <row r="179" spans="2:16" s="10" customFormat="1" x14ac:dyDescent="0.55000000000000004">
      <c r="B179" s="9"/>
      <c r="C179" s="9"/>
      <c r="D179" s="9"/>
      <c r="E179" s="9"/>
      <c r="F179" s="9"/>
      <c r="G179" s="9"/>
      <c r="H179" s="9"/>
      <c r="I179" s="9"/>
      <c r="J179" s="9"/>
      <c r="P179" s="48"/>
    </row>
    <row r="180" spans="2:16" s="10" customFormat="1" x14ac:dyDescent="0.55000000000000004">
      <c r="B180" s="9"/>
      <c r="C180" s="9"/>
      <c r="D180" s="9"/>
      <c r="E180" s="9"/>
      <c r="F180" s="9"/>
      <c r="G180" s="9"/>
      <c r="H180" s="9"/>
      <c r="I180" s="9"/>
      <c r="J180" s="9"/>
      <c r="P180" s="48"/>
    </row>
    <row r="181" spans="2:16" s="10" customFormat="1" x14ac:dyDescent="0.55000000000000004">
      <c r="B181" s="9"/>
      <c r="C181" s="9"/>
      <c r="D181" s="9"/>
      <c r="E181" s="9"/>
      <c r="F181" s="9"/>
      <c r="G181" s="9"/>
      <c r="H181" s="9"/>
      <c r="I181" s="9"/>
      <c r="J181" s="9"/>
      <c r="P181" s="48"/>
    </row>
    <row r="182" spans="2:16" s="10" customFormat="1" x14ac:dyDescent="0.55000000000000004">
      <c r="B182" s="9"/>
      <c r="C182" s="9"/>
      <c r="D182" s="9"/>
      <c r="E182" s="9"/>
      <c r="F182" s="9"/>
      <c r="G182" s="9"/>
      <c r="H182" s="9"/>
      <c r="I182" s="9"/>
      <c r="J182" s="9"/>
      <c r="P182" s="48"/>
    </row>
    <row r="183" spans="2:16" s="10" customFormat="1" x14ac:dyDescent="0.55000000000000004">
      <c r="B183" s="9"/>
      <c r="C183" s="9"/>
      <c r="D183" s="9"/>
      <c r="E183" s="9"/>
      <c r="F183" s="9"/>
      <c r="G183" s="9"/>
      <c r="H183" s="9"/>
      <c r="I183" s="9"/>
      <c r="J183" s="9"/>
      <c r="P183" s="48"/>
    </row>
    <row r="184" spans="2:16" s="10" customFormat="1" x14ac:dyDescent="0.55000000000000004">
      <c r="B184" s="9"/>
      <c r="C184" s="9"/>
      <c r="D184" s="9"/>
      <c r="E184" s="9"/>
      <c r="F184" s="9"/>
      <c r="G184" s="9"/>
      <c r="H184" s="9"/>
      <c r="I184" s="9"/>
      <c r="J184" s="9"/>
      <c r="P184" s="48"/>
    </row>
    <row r="185" spans="2:16" s="10" customFormat="1" x14ac:dyDescent="0.55000000000000004">
      <c r="B185" s="9"/>
      <c r="C185" s="9"/>
      <c r="D185" s="9"/>
      <c r="E185" s="9"/>
      <c r="F185" s="9"/>
      <c r="G185" s="9"/>
      <c r="H185" s="9"/>
      <c r="I185" s="9"/>
      <c r="J185" s="9"/>
      <c r="P185" s="48"/>
    </row>
    <row r="186" spans="2:16" s="10" customFormat="1" x14ac:dyDescent="0.55000000000000004">
      <c r="B186" s="9"/>
      <c r="C186" s="9"/>
      <c r="D186" s="9"/>
      <c r="E186" s="9"/>
      <c r="F186" s="9"/>
      <c r="G186" s="9"/>
      <c r="H186" s="9"/>
      <c r="I186" s="9"/>
      <c r="J186" s="9"/>
      <c r="P186" s="48"/>
    </row>
    <row r="187" spans="2:16" s="10" customFormat="1" x14ac:dyDescent="0.55000000000000004">
      <c r="B187" s="9"/>
      <c r="C187" s="9"/>
      <c r="D187" s="9"/>
      <c r="E187" s="9"/>
      <c r="F187" s="9"/>
      <c r="G187" s="9"/>
      <c r="H187" s="9"/>
      <c r="I187" s="9"/>
      <c r="J187" s="9"/>
      <c r="P187" s="48"/>
    </row>
    <row r="188" spans="2:16" s="10" customFormat="1" x14ac:dyDescent="0.55000000000000004">
      <c r="B188" s="9"/>
      <c r="C188" s="9"/>
      <c r="D188" s="9"/>
      <c r="E188" s="9"/>
      <c r="F188" s="9"/>
      <c r="G188" s="9"/>
      <c r="H188" s="9"/>
      <c r="I188" s="9"/>
      <c r="J188" s="9"/>
      <c r="P188" s="48"/>
    </row>
    <row r="189" spans="2:16" s="10" customFormat="1" x14ac:dyDescent="0.55000000000000004">
      <c r="B189" s="9"/>
      <c r="C189" s="9"/>
      <c r="D189" s="9"/>
      <c r="E189" s="9"/>
      <c r="F189" s="9"/>
      <c r="G189" s="9"/>
      <c r="H189" s="9"/>
      <c r="I189" s="9"/>
      <c r="J189" s="9"/>
      <c r="P189" s="48"/>
    </row>
    <row r="190" spans="2:16" s="10" customFormat="1" x14ac:dyDescent="0.55000000000000004">
      <c r="B190" s="9"/>
      <c r="C190" s="9"/>
      <c r="D190" s="9"/>
      <c r="E190" s="9"/>
      <c r="F190" s="9"/>
      <c r="G190" s="9"/>
      <c r="H190" s="9"/>
      <c r="I190" s="9"/>
      <c r="J190" s="9"/>
      <c r="P190" s="48"/>
    </row>
    <row r="191" spans="2:16" s="10" customFormat="1" x14ac:dyDescent="0.55000000000000004">
      <c r="B191" s="9"/>
      <c r="C191" s="9"/>
      <c r="D191" s="9"/>
      <c r="E191" s="9"/>
      <c r="F191" s="9"/>
      <c r="G191" s="9"/>
      <c r="H191" s="9"/>
      <c r="I191" s="9"/>
      <c r="J191" s="9"/>
      <c r="P191" s="48"/>
    </row>
    <row r="192" spans="2:16" s="10" customFormat="1" x14ac:dyDescent="0.55000000000000004">
      <c r="B192" s="9"/>
      <c r="C192" s="9"/>
      <c r="D192" s="9"/>
      <c r="E192" s="9"/>
      <c r="F192" s="9"/>
      <c r="G192" s="9"/>
      <c r="H192" s="9"/>
      <c r="I192" s="9"/>
      <c r="J192" s="9"/>
      <c r="P192" s="48"/>
    </row>
    <row r="193" spans="2:16" s="10" customFormat="1" x14ac:dyDescent="0.55000000000000004">
      <c r="B193" s="9"/>
      <c r="C193" s="9"/>
      <c r="D193" s="9"/>
      <c r="E193" s="9"/>
      <c r="F193" s="9"/>
      <c r="G193" s="9"/>
      <c r="H193" s="9"/>
      <c r="I193" s="9"/>
      <c r="J193" s="9"/>
      <c r="P193" s="48"/>
    </row>
    <row r="194" spans="2:16" s="10" customFormat="1" x14ac:dyDescent="0.55000000000000004">
      <c r="B194" s="9"/>
      <c r="C194" s="9"/>
      <c r="D194" s="9"/>
      <c r="E194" s="9"/>
      <c r="F194" s="9"/>
      <c r="G194" s="9"/>
      <c r="H194" s="9"/>
      <c r="I194" s="9"/>
      <c r="J194" s="9"/>
      <c r="P194" s="48"/>
    </row>
    <row r="195" spans="2:16" s="10" customFormat="1" x14ac:dyDescent="0.55000000000000004">
      <c r="B195" s="9"/>
      <c r="C195" s="9"/>
      <c r="D195" s="9"/>
      <c r="E195" s="9"/>
      <c r="F195" s="9"/>
      <c r="G195" s="9"/>
      <c r="H195" s="9"/>
      <c r="I195" s="9"/>
      <c r="J195" s="9"/>
      <c r="P195" s="48"/>
    </row>
    <row r="196" spans="2:16" s="10" customFormat="1" x14ac:dyDescent="0.55000000000000004">
      <c r="B196" s="9"/>
      <c r="C196" s="9"/>
      <c r="D196" s="9"/>
      <c r="E196" s="9"/>
      <c r="F196" s="9"/>
      <c r="G196" s="9"/>
      <c r="H196" s="9"/>
      <c r="I196" s="9"/>
      <c r="J196" s="9"/>
      <c r="P196" s="48"/>
    </row>
    <row r="197" spans="2:16" s="10" customFormat="1" x14ac:dyDescent="0.55000000000000004">
      <c r="B197" s="9"/>
      <c r="C197" s="9"/>
      <c r="D197" s="9"/>
      <c r="E197" s="9"/>
      <c r="F197" s="9"/>
      <c r="G197" s="9"/>
      <c r="H197" s="9"/>
      <c r="I197" s="9"/>
      <c r="J197" s="9"/>
      <c r="P197" s="48"/>
    </row>
    <row r="198" spans="2:16" s="10" customFormat="1" x14ac:dyDescent="0.55000000000000004">
      <c r="B198" s="9"/>
      <c r="C198" s="9"/>
      <c r="D198" s="9"/>
      <c r="E198" s="9"/>
      <c r="F198" s="9"/>
      <c r="G198" s="9"/>
      <c r="H198" s="9"/>
      <c r="I198" s="9"/>
      <c r="J198" s="9"/>
      <c r="P198" s="48"/>
    </row>
    <row r="199" spans="2:16" s="10" customFormat="1" x14ac:dyDescent="0.55000000000000004">
      <c r="B199" s="9"/>
      <c r="C199" s="9"/>
      <c r="D199" s="9"/>
      <c r="E199" s="9"/>
      <c r="F199" s="9"/>
      <c r="G199" s="9"/>
      <c r="H199" s="9"/>
      <c r="I199" s="9"/>
      <c r="J199" s="9"/>
      <c r="P199" s="48"/>
    </row>
    <row r="200" spans="2:16" s="10" customFormat="1" x14ac:dyDescent="0.55000000000000004">
      <c r="B200" s="9"/>
      <c r="C200" s="9"/>
      <c r="D200" s="9"/>
      <c r="E200" s="9"/>
      <c r="F200" s="9"/>
      <c r="G200" s="9"/>
      <c r="H200" s="9"/>
      <c r="I200" s="9"/>
      <c r="J200" s="9"/>
      <c r="P200" s="48"/>
    </row>
    <row r="201" spans="2:16" s="10" customFormat="1" x14ac:dyDescent="0.55000000000000004">
      <c r="B201" s="9"/>
      <c r="C201" s="9"/>
      <c r="D201" s="9"/>
      <c r="E201" s="9"/>
      <c r="F201" s="9"/>
      <c r="G201" s="9"/>
      <c r="H201" s="9"/>
      <c r="I201" s="9"/>
      <c r="J201" s="9"/>
      <c r="P201" s="48"/>
    </row>
    <row r="202" spans="2:16" s="10" customFormat="1" x14ac:dyDescent="0.55000000000000004">
      <c r="B202" s="9"/>
      <c r="C202" s="9"/>
      <c r="D202" s="9"/>
      <c r="E202" s="9"/>
      <c r="F202" s="9"/>
      <c r="G202" s="9"/>
      <c r="H202" s="9"/>
      <c r="I202" s="9"/>
      <c r="J202" s="9"/>
      <c r="P202" s="48"/>
    </row>
    <row r="203" spans="2:16" s="10" customFormat="1" x14ac:dyDescent="0.55000000000000004">
      <c r="B203" s="9"/>
      <c r="C203" s="9"/>
      <c r="D203" s="9"/>
      <c r="E203" s="9"/>
      <c r="F203" s="9"/>
      <c r="G203" s="9"/>
      <c r="H203" s="9"/>
      <c r="I203" s="9"/>
      <c r="J203" s="9"/>
      <c r="P203" s="48"/>
    </row>
    <row r="204" spans="2:16" s="10" customFormat="1" x14ac:dyDescent="0.55000000000000004">
      <c r="B204" s="9"/>
      <c r="C204" s="9"/>
      <c r="D204" s="9"/>
      <c r="E204" s="9"/>
      <c r="F204" s="9"/>
      <c r="G204" s="9"/>
      <c r="H204" s="9"/>
      <c r="I204" s="9"/>
      <c r="J204" s="9"/>
      <c r="P204" s="48"/>
    </row>
    <row r="205" spans="2:16" s="10" customFormat="1" x14ac:dyDescent="0.55000000000000004">
      <c r="B205" s="9"/>
      <c r="C205" s="9"/>
      <c r="D205" s="9"/>
      <c r="E205" s="9"/>
      <c r="F205" s="9"/>
      <c r="G205" s="9"/>
      <c r="H205" s="9"/>
      <c r="I205" s="9"/>
      <c r="J205" s="9"/>
      <c r="P205" s="48"/>
    </row>
    <row r="206" spans="2:16" s="10" customFormat="1" x14ac:dyDescent="0.55000000000000004">
      <c r="B206" s="9"/>
      <c r="C206" s="9"/>
      <c r="D206" s="9"/>
      <c r="E206" s="9"/>
      <c r="F206" s="9"/>
      <c r="G206" s="9"/>
      <c r="H206" s="9"/>
      <c r="I206" s="9"/>
      <c r="J206" s="9"/>
      <c r="P206" s="48"/>
    </row>
    <row r="207" spans="2:16" s="10" customFormat="1" x14ac:dyDescent="0.55000000000000004">
      <c r="B207" s="9"/>
      <c r="C207" s="9"/>
      <c r="D207" s="9"/>
      <c r="E207" s="9"/>
      <c r="F207" s="9"/>
      <c r="G207" s="9"/>
      <c r="H207" s="9"/>
      <c r="I207" s="9"/>
      <c r="J207" s="9"/>
      <c r="P207" s="48"/>
    </row>
    <row r="208" spans="2:16" s="10" customFormat="1" x14ac:dyDescent="0.55000000000000004">
      <c r="B208" s="9"/>
      <c r="C208" s="9"/>
      <c r="D208" s="9"/>
      <c r="E208" s="9"/>
      <c r="F208" s="9"/>
      <c r="G208" s="9"/>
      <c r="H208" s="9"/>
      <c r="I208" s="9"/>
      <c r="J208" s="9"/>
      <c r="P208" s="48"/>
    </row>
    <row r="209" spans="2:16" s="10" customFormat="1" x14ac:dyDescent="0.55000000000000004">
      <c r="B209" s="9"/>
      <c r="C209" s="9"/>
      <c r="D209" s="9"/>
      <c r="E209" s="9"/>
      <c r="F209" s="9"/>
      <c r="G209" s="9"/>
      <c r="H209" s="9"/>
      <c r="I209" s="9"/>
      <c r="J209" s="9"/>
      <c r="P209" s="48"/>
    </row>
    <row r="210" spans="2:16" s="10" customFormat="1" x14ac:dyDescent="0.55000000000000004">
      <c r="B210" s="9"/>
      <c r="C210" s="9"/>
      <c r="D210" s="9"/>
      <c r="E210" s="9"/>
      <c r="F210" s="9"/>
      <c r="G210" s="9"/>
      <c r="H210" s="9"/>
      <c r="I210" s="9"/>
      <c r="J210" s="9"/>
      <c r="P210" s="48"/>
    </row>
    <row r="211" spans="2:16" s="10" customFormat="1" x14ac:dyDescent="0.55000000000000004">
      <c r="B211" s="9"/>
      <c r="C211" s="9"/>
      <c r="D211" s="9"/>
      <c r="E211" s="9"/>
      <c r="F211" s="9"/>
      <c r="G211" s="9"/>
      <c r="H211" s="9"/>
      <c r="I211" s="9"/>
      <c r="J211" s="9"/>
      <c r="P211" s="48"/>
    </row>
    <row r="212" spans="2:16" s="10" customFormat="1" x14ac:dyDescent="0.55000000000000004">
      <c r="B212" s="9"/>
      <c r="C212" s="9"/>
      <c r="D212" s="9"/>
      <c r="E212" s="9"/>
      <c r="F212" s="9"/>
      <c r="G212" s="9"/>
      <c r="H212" s="9"/>
      <c r="I212" s="9"/>
      <c r="J212" s="9"/>
      <c r="P212" s="48"/>
    </row>
    <row r="213" spans="2:16" s="10" customFormat="1" x14ac:dyDescent="0.55000000000000004">
      <c r="B213" s="9"/>
      <c r="C213" s="9"/>
      <c r="D213" s="9"/>
      <c r="E213" s="9"/>
      <c r="F213" s="9"/>
      <c r="G213" s="9"/>
      <c r="H213" s="9"/>
      <c r="I213" s="9"/>
      <c r="J213" s="9"/>
      <c r="P213" s="48"/>
    </row>
    <row r="214" spans="2:16" s="10" customFormat="1" x14ac:dyDescent="0.55000000000000004">
      <c r="B214" s="9"/>
      <c r="C214" s="9"/>
      <c r="D214" s="9"/>
      <c r="E214" s="9"/>
      <c r="F214" s="9"/>
      <c r="G214" s="9"/>
      <c r="H214" s="9"/>
      <c r="I214" s="9"/>
      <c r="J214" s="9"/>
      <c r="P214" s="48"/>
    </row>
    <row r="215" spans="2:16" s="10" customFormat="1" x14ac:dyDescent="0.55000000000000004">
      <c r="B215" s="9"/>
      <c r="C215" s="9"/>
      <c r="D215" s="9"/>
      <c r="E215" s="9"/>
      <c r="F215" s="9"/>
      <c r="G215" s="9"/>
      <c r="H215" s="9"/>
      <c r="I215" s="9"/>
      <c r="J215" s="9"/>
      <c r="P215" s="48"/>
    </row>
    <row r="216" spans="2:16" s="10" customFormat="1" x14ac:dyDescent="0.55000000000000004">
      <c r="B216" s="9"/>
      <c r="C216" s="9"/>
      <c r="D216" s="9"/>
      <c r="E216" s="9"/>
      <c r="F216" s="9"/>
      <c r="G216" s="9"/>
      <c r="H216" s="9"/>
      <c r="I216" s="9"/>
      <c r="J216" s="9"/>
      <c r="P216" s="48"/>
    </row>
    <row r="217" spans="2:16" s="10" customFormat="1" x14ac:dyDescent="0.55000000000000004">
      <c r="B217" s="9"/>
      <c r="C217" s="9"/>
      <c r="D217" s="9"/>
      <c r="E217" s="9"/>
      <c r="F217" s="9"/>
      <c r="G217" s="9"/>
      <c r="H217" s="9"/>
      <c r="I217" s="9"/>
      <c r="J217" s="9"/>
      <c r="P217" s="48"/>
    </row>
    <row r="218" spans="2:16" s="10" customFormat="1" x14ac:dyDescent="0.55000000000000004">
      <c r="B218" s="9"/>
      <c r="C218" s="9"/>
      <c r="D218" s="9"/>
      <c r="E218" s="9"/>
      <c r="F218" s="9"/>
      <c r="G218" s="9"/>
      <c r="H218" s="9"/>
      <c r="I218" s="9"/>
      <c r="J218" s="9"/>
      <c r="P218" s="48"/>
    </row>
    <row r="219" spans="2:16" s="10" customFormat="1" x14ac:dyDescent="0.55000000000000004">
      <c r="B219" s="9"/>
      <c r="C219" s="9"/>
      <c r="D219" s="9"/>
      <c r="E219" s="9"/>
      <c r="F219" s="9"/>
      <c r="G219" s="9"/>
      <c r="H219" s="9"/>
      <c r="I219" s="9"/>
      <c r="J219" s="9"/>
      <c r="P219" s="48"/>
    </row>
    <row r="220" spans="2:16" s="10" customFormat="1" x14ac:dyDescent="0.55000000000000004">
      <c r="B220" s="9"/>
      <c r="C220" s="9"/>
      <c r="D220" s="9"/>
      <c r="E220" s="9"/>
      <c r="F220" s="9"/>
      <c r="G220" s="9"/>
      <c r="H220" s="9"/>
      <c r="I220" s="9"/>
      <c r="J220" s="9"/>
      <c r="P220" s="48"/>
    </row>
    <row r="221" spans="2:16" s="10" customFormat="1" x14ac:dyDescent="0.55000000000000004">
      <c r="B221" s="9"/>
      <c r="C221" s="9"/>
      <c r="D221" s="9"/>
      <c r="E221" s="9"/>
      <c r="F221" s="9"/>
      <c r="G221" s="9"/>
      <c r="H221" s="9"/>
      <c r="I221" s="9"/>
      <c r="J221" s="9"/>
      <c r="P221" s="48"/>
    </row>
    <row r="222" spans="2:16" s="10" customFormat="1" x14ac:dyDescent="0.55000000000000004">
      <c r="B222" s="9"/>
      <c r="C222" s="9"/>
      <c r="D222" s="9"/>
      <c r="E222" s="9"/>
      <c r="F222" s="9"/>
      <c r="G222" s="9"/>
      <c r="H222" s="9"/>
      <c r="I222" s="9"/>
      <c r="J222" s="9"/>
      <c r="P222" s="48"/>
    </row>
    <row r="223" spans="2:16" s="10" customFormat="1" x14ac:dyDescent="0.55000000000000004">
      <c r="B223" s="9"/>
      <c r="C223" s="9"/>
      <c r="D223" s="9"/>
      <c r="E223" s="9"/>
      <c r="F223" s="9"/>
      <c r="G223" s="9"/>
      <c r="H223" s="9"/>
      <c r="I223" s="9"/>
      <c r="J223" s="9"/>
      <c r="P223" s="48"/>
    </row>
    <row r="224" spans="2:16" s="10" customFormat="1" x14ac:dyDescent="0.55000000000000004">
      <c r="B224" s="9"/>
      <c r="C224" s="9"/>
      <c r="D224" s="9"/>
      <c r="E224" s="9"/>
      <c r="F224" s="9"/>
      <c r="G224" s="9"/>
      <c r="H224" s="9"/>
      <c r="I224" s="9"/>
      <c r="J224" s="9"/>
      <c r="P224" s="48"/>
    </row>
    <row r="225" spans="2:16" s="10" customFormat="1" x14ac:dyDescent="0.55000000000000004">
      <c r="B225" s="9"/>
      <c r="C225" s="9"/>
      <c r="D225" s="9"/>
      <c r="E225" s="9"/>
      <c r="F225" s="9"/>
      <c r="G225" s="9"/>
      <c r="H225" s="9"/>
      <c r="I225" s="9"/>
      <c r="J225" s="9"/>
      <c r="P225" s="48"/>
    </row>
    <row r="226" spans="2:16" s="10" customFormat="1" x14ac:dyDescent="0.55000000000000004">
      <c r="B226" s="9"/>
      <c r="C226" s="9"/>
      <c r="D226" s="9"/>
      <c r="E226" s="9"/>
      <c r="F226" s="9"/>
      <c r="G226" s="9"/>
      <c r="H226" s="9"/>
      <c r="I226" s="9"/>
      <c r="J226" s="9"/>
      <c r="P226" s="48"/>
    </row>
    <row r="227" spans="2:16" s="10" customFormat="1" x14ac:dyDescent="0.55000000000000004">
      <c r="B227" s="9"/>
      <c r="C227" s="9"/>
      <c r="D227" s="9"/>
      <c r="E227" s="9"/>
      <c r="F227" s="9"/>
      <c r="G227" s="9"/>
      <c r="H227" s="9"/>
      <c r="I227" s="9"/>
      <c r="J227" s="9"/>
      <c r="P227" s="48"/>
    </row>
    <row r="228" spans="2:16" s="10" customFormat="1" x14ac:dyDescent="0.55000000000000004">
      <c r="B228" s="9"/>
      <c r="C228" s="9"/>
      <c r="D228" s="9"/>
      <c r="E228" s="9"/>
      <c r="F228" s="9"/>
      <c r="G228" s="9"/>
      <c r="H228" s="9"/>
      <c r="I228" s="9"/>
      <c r="J228" s="9"/>
      <c r="P228" s="48"/>
    </row>
    <row r="229" spans="2:16" s="10" customFormat="1" x14ac:dyDescent="0.55000000000000004">
      <c r="B229" s="9"/>
      <c r="C229" s="9"/>
      <c r="D229" s="9"/>
      <c r="E229" s="9"/>
      <c r="F229" s="9"/>
      <c r="G229" s="9"/>
      <c r="H229" s="9"/>
      <c r="I229" s="9"/>
      <c r="J229" s="9"/>
      <c r="P229" s="48"/>
    </row>
    <row r="230" spans="2:16" s="10" customFormat="1" x14ac:dyDescent="0.55000000000000004">
      <c r="B230" s="9"/>
      <c r="C230" s="9"/>
      <c r="D230" s="9"/>
      <c r="E230" s="9"/>
      <c r="F230" s="9"/>
      <c r="G230" s="9"/>
      <c r="H230" s="9"/>
      <c r="I230" s="9"/>
      <c r="J230" s="9"/>
      <c r="P230" s="48"/>
    </row>
    <row r="231" spans="2:16" s="10" customFormat="1" x14ac:dyDescent="0.55000000000000004">
      <c r="B231" s="9"/>
      <c r="C231" s="9"/>
      <c r="D231" s="9"/>
      <c r="E231" s="9"/>
      <c r="F231" s="9"/>
      <c r="G231" s="9"/>
      <c r="H231" s="9"/>
      <c r="I231" s="9"/>
      <c r="J231" s="9"/>
      <c r="P231" s="48"/>
    </row>
    <row r="232" spans="2:16" s="10" customFormat="1" x14ac:dyDescent="0.55000000000000004">
      <c r="B232" s="9"/>
      <c r="C232" s="9"/>
      <c r="D232" s="9"/>
      <c r="E232" s="9"/>
      <c r="F232" s="9"/>
      <c r="G232" s="9"/>
      <c r="H232" s="9"/>
      <c r="I232" s="9"/>
      <c r="J232" s="9"/>
      <c r="P232" s="48"/>
    </row>
    <row r="233" spans="2:16" s="10" customFormat="1" x14ac:dyDescent="0.55000000000000004">
      <c r="B233" s="9"/>
      <c r="C233" s="9"/>
      <c r="D233" s="9"/>
      <c r="E233" s="9"/>
      <c r="F233" s="9"/>
      <c r="G233" s="9"/>
      <c r="H233" s="9"/>
      <c r="I233" s="9"/>
      <c r="J233" s="9"/>
      <c r="P233" s="48"/>
    </row>
    <row r="234" spans="2:16" s="10" customFormat="1" x14ac:dyDescent="0.55000000000000004">
      <c r="B234" s="9"/>
      <c r="C234" s="9"/>
      <c r="D234" s="9"/>
      <c r="E234" s="9"/>
      <c r="F234" s="9"/>
      <c r="G234" s="9"/>
      <c r="H234" s="9"/>
      <c r="I234" s="9"/>
      <c r="J234" s="9"/>
      <c r="P234" s="48"/>
    </row>
    <row r="235" spans="2:16" s="10" customFormat="1" x14ac:dyDescent="0.55000000000000004">
      <c r="B235" s="9"/>
      <c r="C235" s="9"/>
      <c r="D235" s="9"/>
      <c r="E235" s="9"/>
      <c r="F235" s="9"/>
      <c r="G235" s="9"/>
      <c r="H235" s="9"/>
      <c r="I235" s="9"/>
      <c r="J235" s="9"/>
      <c r="P235" s="48"/>
    </row>
    <row r="236" spans="2:16" s="10" customFormat="1" x14ac:dyDescent="0.55000000000000004">
      <c r="B236" s="9"/>
      <c r="C236" s="9"/>
      <c r="D236" s="9"/>
      <c r="E236" s="9"/>
      <c r="F236" s="9"/>
      <c r="G236" s="9"/>
      <c r="H236" s="9"/>
      <c r="I236" s="9"/>
      <c r="J236" s="9"/>
      <c r="P236" s="48"/>
    </row>
    <row r="237" spans="2:16" s="10" customFormat="1" x14ac:dyDescent="0.55000000000000004">
      <c r="B237" s="9"/>
      <c r="C237" s="9"/>
      <c r="D237" s="9"/>
      <c r="E237" s="9"/>
      <c r="F237" s="9"/>
      <c r="G237" s="9"/>
      <c r="H237" s="9"/>
      <c r="I237" s="9"/>
      <c r="J237" s="9"/>
      <c r="P237" s="48"/>
    </row>
    <row r="238" spans="2:16" s="10" customFormat="1" x14ac:dyDescent="0.55000000000000004">
      <c r="B238" s="9"/>
      <c r="C238" s="9"/>
      <c r="D238" s="9"/>
      <c r="E238" s="9"/>
      <c r="F238" s="9"/>
      <c r="G238" s="9"/>
      <c r="H238" s="9"/>
      <c r="I238" s="9"/>
      <c r="J238" s="9"/>
      <c r="P238" s="48"/>
    </row>
    <row r="239" spans="2:16" s="10" customFormat="1" x14ac:dyDescent="0.55000000000000004">
      <c r="B239" s="9"/>
      <c r="C239" s="9"/>
      <c r="D239" s="9"/>
      <c r="E239" s="9"/>
      <c r="F239" s="9"/>
      <c r="G239" s="9"/>
      <c r="H239" s="9"/>
      <c r="I239" s="9"/>
      <c r="J239" s="9"/>
      <c r="P239" s="48"/>
    </row>
    <row r="240" spans="2:16" s="10" customFormat="1" x14ac:dyDescent="0.55000000000000004">
      <c r="B240" s="9"/>
      <c r="C240" s="9"/>
      <c r="D240" s="9"/>
      <c r="E240" s="9"/>
      <c r="F240" s="9"/>
      <c r="G240" s="9"/>
      <c r="H240" s="9"/>
      <c r="I240" s="9"/>
      <c r="J240" s="9"/>
      <c r="P240" s="48"/>
    </row>
    <row r="241" spans="2:16" s="10" customFormat="1" x14ac:dyDescent="0.55000000000000004">
      <c r="B241" s="9"/>
      <c r="C241" s="9"/>
      <c r="D241" s="9"/>
      <c r="E241" s="9"/>
      <c r="F241" s="9"/>
      <c r="G241" s="9"/>
      <c r="H241" s="9"/>
      <c r="I241" s="9"/>
      <c r="J241" s="9"/>
      <c r="P241" s="48"/>
    </row>
    <row r="242" spans="2:16" s="10" customFormat="1" x14ac:dyDescent="0.55000000000000004">
      <c r="B242" s="9"/>
      <c r="C242" s="9"/>
      <c r="D242" s="9"/>
      <c r="E242" s="9"/>
      <c r="F242" s="9"/>
      <c r="G242" s="9"/>
      <c r="H242" s="9"/>
      <c r="I242" s="9"/>
      <c r="J242" s="9"/>
      <c r="P242" s="48"/>
    </row>
    <row r="243" spans="2:16" s="10" customFormat="1" x14ac:dyDescent="0.55000000000000004">
      <c r="B243" s="9"/>
      <c r="C243" s="9"/>
      <c r="D243" s="9"/>
      <c r="E243" s="9"/>
      <c r="F243" s="9"/>
      <c r="G243" s="9"/>
      <c r="H243" s="9"/>
      <c r="I243" s="9"/>
      <c r="J243" s="9"/>
      <c r="P243" s="48"/>
    </row>
    <row r="244" spans="2:16" s="10" customFormat="1" x14ac:dyDescent="0.55000000000000004">
      <c r="B244" s="9"/>
      <c r="C244" s="9"/>
      <c r="D244" s="9"/>
      <c r="E244" s="9"/>
      <c r="F244" s="9"/>
      <c r="G244" s="9"/>
      <c r="H244" s="9"/>
      <c r="I244" s="9"/>
      <c r="J244" s="9"/>
      <c r="P244" s="48"/>
    </row>
    <row r="245" spans="2:16" s="10" customFormat="1" x14ac:dyDescent="0.55000000000000004">
      <c r="B245" s="9"/>
      <c r="C245" s="9"/>
      <c r="D245" s="9"/>
      <c r="E245" s="9"/>
      <c r="F245" s="9"/>
      <c r="G245" s="9"/>
      <c r="H245" s="9"/>
      <c r="I245" s="9"/>
      <c r="J245" s="9"/>
      <c r="P245" s="48"/>
    </row>
    <row r="246" spans="2:16" s="10" customFormat="1" x14ac:dyDescent="0.55000000000000004">
      <c r="B246" s="9"/>
      <c r="C246" s="9"/>
      <c r="D246" s="9"/>
      <c r="E246" s="9"/>
      <c r="F246" s="9"/>
      <c r="G246" s="9"/>
      <c r="H246" s="9"/>
      <c r="I246" s="9"/>
      <c r="J246" s="9"/>
      <c r="P246" s="48"/>
    </row>
    <row r="247" spans="2:16" s="10" customFormat="1" x14ac:dyDescent="0.55000000000000004">
      <c r="B247" s="9"/>
      <c r="C247" s="9"/>
      <c r="D247" s="9"/>
      <c r="E247" s="9"/>
      <c r="F247" s="9"/>
      <c r="G247" s="9"/>
      <c r="H247" s="9"/>
      <c r="I247" s="9"/>
      <c r="J247" s="9"/>
      <c r="P247" s="48"/>
    </row>
    <row r="248" spans="2:16" s="10" customFormat="1" x14ac:dyDescent="0.55000000000000004">
      <c r="B248" s="9"/>
      <c r="C248" s="9"/>
      <c r="D248" s="9"/>
      <c r="E248" s="9"/>
      <c r="F248" s="9"/>
      <c r="G248" s="9"/>
      <c r="H248" s="9"/>
      <c r="I248" s="9"/>
      <c r="J248" s="9"/>
      <c r="P248" s="48"/>
    </row>
    <row r="249" spans="2:16" s="10" customFormat="1" x14ac:dyDescent="0.55000000000000004">
      <c r="B249" s="9"/>
      <c r="C249" s="9"/>
      <c r="D249" s="9"/>
      <c r="E249" s="9"/>
      <c r="F249" s="9"/>
      <c r="G249" s="9"/>
      <c r="H249" s="9"/>
      <c r="I249" s="9"/>
      <c r="J249" s="9"/>
      <c r="P249" s="48"/>
    </row>
    <row r="250" spans="2:16" s="10" customFormat="1" x14ac:dyDescent="0.55000000000000004">
      <c r="B250" s="9"/>
      <c r="C250" s="9"/>
      <c r="D250" s="9"/>
      <c r="E250" s="9"/>
      <c r="F250" s="9"/>
      <c r="G250" s="9"/>
      <c r="H250" s="9"/>
      <c r="I250" s="9"/>
      <c r="J250" s="9"/>
      <c r="P250" s="48"/>
    </row>
    <row r="251" spans="2:16" s="10" customFormat="1" x14ac:dyDescent="0.55000000000000004">
      <c r="B251" s="9"/>
      <c r="C251" s="9"/>
      <c r="D251" s="9"/>
      <c r="E251" s="9"/>
      <c r="F251" s="9"/>
      <c r="G251" s="9"/>
      <c r="H251" s="9"/>
      <c r="I251" s="9"/>
      <c r="J251" s="9"/>
      <c r="P251" s="48"/>
    </row>
    <row r="252" spans="2:16" s="10" customFormat="1" x14ac:dyDescent="0.55000000000000004">
      <c r="B252" s="9"/>
      <c r="C252" s="9"/>
      <c r="D252" s="9"/>
      <c r="E252" s="9"/>
      <c r="F252" s="9"/>
      <c r="G252" s="9"/>
      <c r="H252" s="9"/>
      <c r="I252" s="9"/>
      <c r="J252" s="9"/>
      <c r="P252" s="48"/>
    </row>
    <row r="253" spans="2:16" s="10" customFormat="1" x14ac:dyDescent="0.55000000000000004">
      <c r="B253" s="9"/>
      <c r="C253" s="9"/>
      <c r="D253" s="9"/>
      <c r="E253" s="9"/>
      <c r="F253" s="9"/>
      <c r="G253" s="9"/>
      <c r="H253" s="9"/>
      <c r="I253" s="9"/>
      <c r="J253" s="9"/>
      <c r="P253" s="48"/>
    </row>
    <row r="254" spans="2:16" s="10" customFormat="1" x14ac:dyDescent="0.55000000000000004">
      <c r="B254" s="9"/>
      <c r="C254" s="9"/>
      <c r="D254" s="9"/>
      <c r="E254" s="9"/>
      <c r="F254" s="9"/>
      <c r="G254" s="9"/>
      <c r="H254" s="9"/>
      <c r="I254" s="9"/>
      <c r="J254" s="9"/>
      <c r="P254" s="48"/>
    </row>
    <row r="255" spans="2:16" s="10" customFormat="1" x14ac:dyDescent="0.55000000000000004">
      <c r="B255" s="9"/>
      <c r="C255" s="9"/>
      <c r="D255" s="9"/>
      <c r="E255" s="9"/>
      <c r="F255" s="9"/>
      <c r="G255" s="9"/>
      <c r="H255" s="9"/>
      <c r="I255" s="9"/>
      <c r="J255" s="9"/>
      <c r="P255" s="48"/>
    </row>
    <row r="256" spans="2:16" s="10" customFormat="1" x14ac:dyDescent="0.55000000000000004">
      <c r="B256" s="9"/>
      <c r="C256" s="9"/>
      <c r="D256" s="9"/>
      <c r="E256" s="9"/>
      <c r="F256" s="9"/>
      <c r="G256" s="9"/>
      <c r="H256" s="9"/>
      <c r="I256" s="9"/>
      <c r="J256" s="9"/>
      <c r="P256" s="48"/>
    </row>
    <row r="257" spans="2:16" s="10" customFormat="1" x14ac:dyDescent="0.55000000000000004">
      <c r="B257" s="9"/>
      <c r="C257" s="9"/>
      <c r="D257" s="9"/>
      <c r="E257" s="9"/>
      <c r="F257" s="9"/>
      <c r="G257" s="9"/>
      <c r="H257" s="9"/>
      <c r="I257" s="9"/>
      <c r="J257" s="9"/>
      <c r="P257" s="48"/>
    </row>
    <row r="258" spans="2:16" s="10" customFormat="1" x14ac:dyDescent="0.55000000000000004">
      <c r="B258" s="9"/>
      <c r="C258" s="9"/>
      <c r="D258" s="9"/>
      <c r="E258" s="9"/>
      <c r="F258" s="9"/>
      <c r="G258" s="9"/>
      <c r="H258" s="9"/>
      <c r="I258" s="9"/>
      <c r="J258" s="9"/>
      <c r="P258" s="48"/>
    </row>
    <row r="259" spans="2:16" s="10" customFormat="1" x14ac:dyDescent="0.55000000000000004">
      <c r="B259" s="9"/>
      <c r="C259" s="9"/>
      <c r="D259" s="9"/>
      <c r="E259" s="9"/>
      <c r="F259" s="9"/>
      <c r="G259" s="9"/>
      <c r="H259" s="9"/>
      <c r="I259" s="9"/>
      <c r="J259" s="9"/>
      <c r="P259" s="48"/>
    </row>
    <row r="260" spans="2:16" s="10" customFormat="1" x14ac:dyDescent="0.55000000000000004">
      <c r="B260" s="9"/>
      <c r="C260" s="9"/>
      <c r="D260" s="9"/>
      <c r="E260" s="9"/>
      <c r="F260" s="9"/>
      <c r="G260" s="9"/>
      <c r="H260" s="9"/>
      <c r="I260" s="9"/>
      <c r="J260" s="9"/>
      <c r="P260" s="48"/>
    </row>
    <row r="261" spans="2:16" s="10" customFormat="1" x14ac:dyDescent="0.55000000000000004">
      <c r="B261" s="9"/>
      <c r="C261" s="9"/>
      <c r="D261" s="9"/>
      <c r="E261" s="9"/>
      <c r="F261" s="9"/>
      <c r="G261" s="9"/>
      <c r="H261" s="9"/>
      <c r="I261" s="9"/>
      <c r="J261" s="9"/>
      <c r="P261" s="48"/>
    </row>
    <row r="262" spans="2:16" s="10" customFormat="1" x14ac:dyDescent="0.55000000000000004">
      <c r="B262" s="9"/>
      <c r="C262" s="9"/>
      <c r="D262" s="9"/>
      <c r="E262" s="9"/>
      <c r="F262" s="9"/>
      <c r="G262" s="9"/>
      <c r="H262" s="9"/>
      <c r="I262" s="9"/>
      <c r="J262" s="9"/>
      <c r="P262" s="48"/>
    </row>
    <row r="263" spans="2:16" s="10" customFormat="1" x14ac:dyDescent="0.55000000000000004">
      <c r="B263" s="9"/>
      <c r="C263" s="9"/>
      <c r="D263" s="9"/>
      <c r="E263" s="9"/>
      <c r="F263" s="9"/>
      <c r="G263" s="9"/>
      <c r="H263" s="9"/>
      <c r="I263" s="9"/>
      <c r="J263" s="9"/>
      <c r="P263" s="48"/>
    </row>
    <row r="264" spans="2:16" s="10" customFormat="1" x14ac:dyDescent="0.55000000000000004">
      <c r="B264" s="9"/>
      <c r="C264" s="9"/>
      <c r="D264" s="9"/>
      <c r="E264" s="9"/>
      <c r="F264" s="9"/>
      <c r="G264" s="9"/>
      <c r="H264" s="9"/>
      <c r="I264" s="9"/>
      <c r="J264" s="9"/>
      <c r="P264" s="48"/>
    </row>
    <row r="265" spans="2:16" s="10" customFormat="1" x14ac:dyDescent="0.55000000000000004">
      <c r="B265" s="9"/>
      <c r="C265" s="9"/>
      <c r="D265" s="9"/>
      <c r="E265" s="9"/>
      <c r="F265" s="9"/>
      <c r="G265" s="9"/>
      <c r="H265" s="9"/>
      <c r="I265" s="9"/>
      <c r="J265" s="9"/>
      <c r="P265" s="48"/>
    </row>
    <row r="266" spans="2:16" s="10" customFormat="1" x14ac:dyDescent="0.55000000000000004">
      <c r="B266" s="9"/>
      <c r="C266" s="9"/>
      <c r="D266" s="9"/>
      <c r="E266" s="9"/>
      <c r="F266" s="9"/>
      <c r="G266" s="9"/>
      <c r="H266" s="9"/>
      <c r="I266" s="9"/>
      <c r="J266" s="9"/>
      <c r="P266" s="48"/>
    </row>
    <row r="267" spans="2:16" s="10" customFormat="1" x14ac:dyDescent="0.55000000000000004">
      <c r="B267" s="9"/>
      <c r="C267" s="9"/>
      <c r="D267" s="9"/>
      <c r="E267" s="9"/>
      <c r="F267" s="9"/>
      <c r="G267" s="9"/>
      <c r="H267" s="9"/>
      <c r="I267" s="9"/>
      <c r="J267" s="9"/>
      <c r="P267" s="48"/>
    </row>
    <row r="268" spans="2:16" s="10" customFormat="1" x14ac:dyDescent="0.55000000000000004">
      <c r="B268" s="9"/>
      <c r="C268" s="9"/>
      <c r="D268" s="9"/>
      <c r="E268" s="9"/>
      <c r="F268" s="9"/>
      <c r="G268" s="9"/>
      <c r="H268" s="9"/>
      <c r="I268" s="9"/>
      <c r="J268" s="9"/>
      <c r="P268" s="48"/>
    </row>
    <row r="269" spans="2:16" s="10" customFormat="1" x14ac:dyDescent="0.55000000000000004">
      <c r="B269" s="9"/>
      <c r="C269" s="9"/>
      <c r="D269" s="9"/>
      <c r="E269" s="9"/>
      <c r="F269" s="9"/>
      <c r="G269" s="9"/>
      <c r="H269" s="9"/>
      <c r="I269" s="9"/>
      <c r="J269" s="9"/>
      <c r="P269" s="48"/>
    </row>
    <row r="270" spans="2:16" s="10" customFormat="1" x14ac:dyDescent="0.55000000000000004">
      <c r="B270" s="9"/>
      <c r="C270" s="9"/>
      <c r="D270" s="9"/>
      <c r="E270" s="9"/>
      <c r="F270" s="9"/>
      <c r="G270" s="9"/>
      <c r="H270" s="9"/>
      <c r="I270" s="9"/>
      <c r="J270" s="9"/>
      <c r="P270" s="48"/>
    </row>
    <row r="271" spans="2:16" s="10" customFormat="1" x14ac:dyDescent="0.55000000000000004">
      <c r="B271" s="9"/>
      <c r="C271" s="9"/>
      <c r="D271" s="9"/>
      <c r="E271" s="9"/>
      <c r="F271" s="9"/>
      <c r="G271" s="9"/>
      <c r="H271" s="9"/>
      <c r="I271" s="9"/>
      <c r="J271" s="9"/>
      <c r="P271" s="48"/>
    </row>
    <row r="272" spans="2:16" s="10" customFormat="1" x14ac:dyDescent="0.55000000000000004">
      <c r="B272" s="9"/>
      <c r="C272" s="9"/>
      <c r="D272" s="9"/>
      <c r="E272" s="9"/>
      <c r="F272" s="9"/>
      <c r="G272" s="9"/>
      <c r="H272" s="9"/>
      <c r="I272" s="9"/>
      <c r="J272" s="9"/>
      <c r="P272" s="48"/>
    </row>
    <row r="273" spans="2:16" s="10" customFormat="1" x14ac:dyDescent="0.55000000000000004">
      <c r="B273" s="9"/>
      <c r="C273" s="9"/>
      <c r="D273" s="9"/>
      <c r="E273" s="9"/>
      <c r="F273" s="9"/>
      <c r="G273" s="9"/>
      <c r="H273" s="9"/>
      <c r="I273" s="9"/>
      <c r="J273" s="9"/>
      <c r="P273" s="48"/>
    </row>
    <row r="274" spans="2:16" s="10" customFormat="1" x14ac:dyDescent="0.55000000000000004">
      <c r="B274" s="9"/>
      <c r="C274" s="9"/>
      <c r="D274" s="9"/>
      <c r="E274" s="9"/>
      <c r="F274" s="9"/>
      <c r="G274" s="9"/>
      <c r="H274" s="9"/>
      <c r="I274" s="9"/>
      <c r="J274" s="9"/>
      <c r="P274" s="48"/>
    </row>
    <row r="275" spans="2:16" s="10" customFormat="1" x14ac:dyDescent="0.55000000000000004">
      <c r="B275" s="9"/>
      <c r="C275" s="9"/>
      <c r="D275" s="9"/>
      <c r="E275" s="9"/>
      <c r="F275" s="9"/>
      <c r="G275" s="9"/>
      <c r="H275" s="9"/>
      <c r="I275" s="9"/>
      <c r="J275" s="9"/>
      <c r="P275" s="48"/>
    </row>
    <row r="276" spans="2:16" s="10" customFormat="1" x14ac:dyDescent="0.55000000000000004">
      <c r="B276" s="9"/>
      <c r="C276" s="9"/>
      <c r="D276" s="9"/>
      <c r="E276" s="9"/>
      <c r="F276" s="9"/>
      <c r="G276" s="9"/>
      <c r="H276" s="9"/>
      <c r="I276" s="9"/>
      <c r="J276" s="9"/>
      <c r="P276" s="48"/>
    </row>
    <row r="277" spans="2:16" s="10" customFormat="1" x14ac:dyDescent="0.55000000000000004">
      <c r="B277" s="9"/>
      <c r="C277" s="9"/>
      <c r="D277" s="9"/>
      <c r="E277" s="9"/>
      <c r="F277" s="9"/>
      <c r="G277" s="9"/>
      <c r="H277" s="9"/>
      <c r="I277" s="9"/>
      <c r="J277" s="9"/>
      <c r="P277" s="48"/>
    </row>
    <row r="278" spans="2:16" s="10" customFormat="1" x14ac:dyDescent="0.55000000000000004">
      <c r="B278" s="9"/>
      <c r="C278" s="9"/>
      <c r="D278" s="9"/>
      <c r="E278" s="9"/>
      <c r="F278" s="9"/>
      <c r="G278" s="9"/>
      <c r="H278" s="9"/>
      <c r="I278" s="9"/>
      <c r="J278" s="9"/>
      <c r="P278" s="48"/>
    </row>
    <row r="279" spans="2:16" s="10" customFormat="1" x14ac:dyDescent="0.55000000000000004">
      <c r="B279" s="9"/>
      <c r="C279" s="9"/>
      <c r="D279" s="9"/>
      <c r="E279" s="9"/>
      <c r="F279" s="9"/>
      <c r="G279" s="9"/>
      <c r="H279" s="9"/>
      <c r="I279" s="9"/>
      <c r="J279" s="9"/>
      <c r="P279" s="48"/>
    </row>
    <row r="280" spans="2:16" s="10" customFormat="1" x14ac:dyDescent="0.55000000000000004">
      <c r="B280" s="9"/>
      <c r="C280" s="9"/>
      <c r="D280" s="9"/>
      <c r="E280" s="9"/>
      <c r="F280" s="9"/>
      <c r="G280" s="9"/>
      <c r="H280" s="9"/>
      <c r="I280" s="9"/>
      <c r="J280" s="9"/>
      <c r="P280" s="48"/>
    </row>
    <row r="281" spans="2:16" s="10" customFormat="1" x14ac:dyDescent="0.55000000000000004">
      <c r="B281" s="9"/>
      <c r="C281" s="9"/>
      <c r="D281" s="9"/>
      <c r="E281" s="9"/>
      <c r="F281" s="9"/>
      <c r="G281" s="9"/>
      <c r="H281" s="9"/>
      <c r="I281" s="9"/>
      <c r="J281" s="9"/>
      <c r="P281" s="48"/>
    </row>
    <row r="282" spans="2:16" s="10" customFormat="1" x14ac:dyDescent="0.55000000000000004">
      <c r="B282" s="9"/>
      <c r="C282" s="9"/>
      <c r="D282" s="9"/>
      <c r="E282" s="9"/>
      <c r="F282" s="9"/>
      <c r="G282" s="9"/>
      <c r="H282" s="9"/>
      <c r="I282" s="9"/>
      <c r="J282" s="9"/>
      <c r="P282" s="48"/>
    </row>
    <row r="283" spans="2:16" s="10" customFormat="1" x14ac:dyDescent="0.55000000000000004">
      <c r="B283" s="9"/>
      <c r="C283" s="9"/>
      <c r="D283" s="9"/>
      <c r="E283" s="9"/>
      <c r="F283" s="9"/>
      <c r="G283" s="9"/>
      <c r="H283" s="9"/>
      <c r="I283" s="9"/>
      <c r="J283" s="9"/>
      <c r="P283" s="48"/>
    </row>
    <row r="284" spans="2:16" s="10" customFormat="1" x14ac:dyDescent="0.55000000000000004">
      <c r="B284" s="9"/>
      <c r="C284" s="9"/>
      <c r="D284" s="9"/>
      <c r="E284" s="9"/>
      <c r="F284" s="9"/>
      <c r="G284" s="9"/>
      <c r="H284" s="9"/>
      <c r="I284" s="9"/>
      <c r="J284" s="9"/>
      <c r="P284" s="48"/>
    </row>
    <row r="285" spans="2:16" s="10" customFormat="1" x14ac:dyDescent="0.55000000000000004">
      <c r="B285" s="9"/>
      <c r="C285" s="9"/>
      <c r="D285" s="9"/>
      <c r="E285" s="9"/>
      <c r="F285" s="9"/>
      <c r="G285" s="9"/>
      <c r="H285" s="9"/>
      <c r="I285" s="9"/>
      <c r="J285" s="9"/>
      <c r="P285" s="48"/>
    </row>
    <row r="286" spans="2:16" s="10" customFormat="1" x14ac:dyDescent="0.55000000000000004">
      <c r="B286" s="9"/>
      <c r="C286" s="9"/>
      <c r="D286" s="9"/>
      <c r="E286" s="9"/>
      <c r="F286" s="9"/>
      <c r="G286" s="9"/>
      <c r="H286" s="9"/>
      <c r="I286" s="9"/>
      <c r="J286" s="9"/>
      <c r="P286" s="48"/>
    </row>
    <row r="287" spans="2:16" s="10" customFormat="1" x14ac:dyDescent="0.55000000000000004">
      <c r="B287" s="9"/>
      <c r="C287" s="9"/>
      <c r="D287" s="9"/>
      <c r="E287" s="9"/>
      <c r="F287" s="9"/>
      <c r="G287" s="9"/>
      <c r="H287" s="9"/>
      <c r="I287" s="9"/>
      <c r="J287" s="9"/>
      <c r="P287" s="48"/>
    </row>
    <row r="288" spans="2:16" s="10" customFormat="1" x14ac:dyDescent="0.55000000000000004">
      <c r="B288" s="9"/>
      <c r="C288" s="9"/>
      <c r="D288" s="9"/>
      <c r="E288" s="9"/>
      <c r="F288" s="9"/>
      <c r="G288" s="9"/>
      <c r="H288" s="9"/>
      <c r="I288" s="9"/>
      <c r="J288" s="9"/>
      <c r="P288" s="48"/>
    </row>
    <row r="289" spans="2:16" s="10" customFormat="1" x14ac:dyDescent="0.55000000000000004">
      <c r="B289" s="9"/>
      <c r="C289" s="9"/>
      <c r="D289" s="9"/>
      <c r="E289" s="9"/>
      <c r="F289" s="9"/>
      <c r="G289" s="9"/>
      <c r="H289" s="9"/>
      <c r="I289" s="9"/>
      <c r="J289" s="9"/>
      <c r="P289" s="48"/>
    </row>
    <row r="290" spans="2:16" s="10" customFormat="1" x14ac:dyDescent="0.55000000000000004">
      <c r="B290" s="9"/>
      <c r="C290" s="9"/>
      <c r="D290" s="9"/>
      <c r="E290" s="9"/>
      <c r="F290" s="9"/>
      <c r="G290" s="9"/>
      <c r="H290" s="9"/>
      <c r="I290" s="9"/>
      <c r="J290" s="9"/>
      <c r="P290" s="48"/>
    </row>
    <row r="291" spans="2:16" s="10" customFormat="1" x14ac:dyDescent="0.55000000000000004">
      <c r="B291" s="9"/>
      <c r="C291" s="9"/>
      <c r="D291" s="9"/>
      <c r="E291" s="9"/>
      <c r="F291" s="9"/>
      <c r="G291" s="9"/>
      <c r="H291" s="9"/>
      <c r="I291" s="9"/>
      <c r="J291" s="9"/>
      <c r="P291" s="48"/>
    </row>
    <row r="292" spans="2:16" s="10" customFormat="1" x14ac:dyDescent="0.55000000000000004">
      <c r="B292" s="9"/>
      <c r="C292" s="9"/>
      <c r="D292" s="9"/>
      <c r="E292" s="9"/>
      <c r="F292" s="9"/>
      <c r="G292" s="9"/>
      <c r="H292" s="9"/>
      <c r="I292" s="9"/>
      <c r="J292" s="9"/>
      <c r="P292" s="48"/>
    </row>
    <row r="293" spans="2:16" s="10" customFormat="1" x14ac:dyDescent="0.55000000000000004">
      <c r="B293" s="9"/>
      <c r="C293" s="9"/>
      <c r="D293" s="9"/>
      <c r="E293" s="9"/>
      <c r="F293" s="9"/>
      <c r="G293" s="9"/>
      <c r="H293" s="9"/>
      <c r="I293" s="9"/>
      <c r="J293" s="9"/>
      <c r="P293" s="48"/>
    </row>
    <row r="294" spans="2:16" s="10" customFormat="1" x14ac:dyDescent="0.55000000000000004">
      <c r="B294" s="9"/>
      <c r="C294" s="9"/>
      <c r="D294" s="9"/>
      <c r="E294" s="9"/>
      <c r="F294" s="9"/>
      <c r="G294" s="9"/>
      <c r="H294" s="9"/>
      <c r="I294" s="9"/>
      <c r="J294" s="9"/>
      <c r="P294" s="48"/>
    </row>
    <row r="295" spans="2:16" s="10" customFormat="1" x14ac:dyDescent="0.55000000000000004">
      <c r="B295" s="9"/>
      <c r="C295" s="9"/>
      <c r="D295" s="9"/>
      <c r="E295" s="9"/>
      <c r="F295" s="9"/>
      <c r="G295" s="9"/>
      <c r="H295" s="9"/>
      <c r="I295" s="9"/>
      <c r="J295" s="9"/>
      <c r="P295" s="48"/>
    </row>
    <row r="296" spans="2:16" s="10" customFormat="1" x14ac:dyDescent="0.55000000000000004">
      <c r="B296" s="9"/>
      <c r="C296" s="9"/>
      <c r="D296" s="9"/>
      <c r="E296" s="9"/>
      <c r="F296" s="9"/>
      <c r="G296" s="9"/>
      <c r="H296" s="9"/>
      <c r="I296" s="9"/>
      <c r="J296" s="9"/>
      <c r="P296" s="48"/>
    </row>
    <row r="297" spans="2:16" s="10" customFormat="1" x14ac:dyDescent="0.55000000000000004">
      <c r="B297" s="9"/>
      <c r="C297" s="9"/>
      <c r="D297" s="9"/>
      <c r="E297" s="9"/>
      <c r="F297" s="9"/>
      <c r="G297" s="9"/>
      <c r="H297" s="9"/>
      <c r="I297" s="9"/>
      <c r="J297" s="9"/>
      <c r="P297" s="48"/>
    </row>
    <row r="298" spans="2:16" s="10" customFormat="1" x14ac:dyDescent="0.55000000000000004">
      <c r="B298" s="9"/>
      <c r="C298" s="9"/>
      <c r="D298" s="9"/>
      <c r="E298" s="9"/>
      <c r="F298" s="9"/>
      <c r="G298" s="9"/>
      <c r="H298" s="9"/>
      <c r="I298" s="9"/>
      <c r="J298" s="9"/>
      <c r="P298" s="48"/>
    </row>
    <row r="299" spans="2:16" s="10" customFormat="1" x14ac:dyDescent="0.55000000000000004">
      <c r="B299" s="9"/>
      <c r="C299" s="9"/>
      <c r="D299" s="9"/>
      <c r="E299" s="9"/>
      <c r="F299" s="9"/>
      <c r="G299" s="9"/>
      <c r="H299" s="9"/>
      <c r="I299" s="9"/>
      <c r="J299" s="9"/>
      <c r="P299" s="48"/>
    </row>
    <row r="300" spans="2:16" s="10" customFormat="1" x14ac:dyDescent="0.55000000000000004">
      <c r="B300" s="9"/>
      <c r="C300" s="9"/>
      <c r="D300" s="9"/>
      <c r="E300" s="9"/>
      <c r="F300" s="9"/>
      <c r="G300" s="9"/>
      <c r="H300" s="9"/>
      <c r="I300" s="9"/>
      <c r="J300" s="9"/>
      <c r="P300" s="48"/>
    </row>
    <row r="301" spans="2:16" s="10" customFormat="1" x14ac:dyDescent="0.55000000000000004">
      <c r="B301" s="9"/>
      <c r="C301" s="9"/>
      <c r="D301" s="9"/>
      <c r="E301" s="9"/>
      <c r="F301" s="9"/>
      <c r="G301" s="9"/>
      <c r="H301" s="9"/>
      <c r="I301" s="9"/>
      <c r="J301" s="9"/>
      <c r="P301" s="48"/>
    </row>
    <row r="302" spans="2:16" s="10" customFormat="1" x14ac:dyDescent="0.55000000000000004">
      <c r="B302" s="9"/>
      <c r="C302" s="9"/>
      <c r="D302" s="9"/>
      <c r="E302" s="9"/>
      <c r="F302" s="9"/>
      <c r="G302" s="9"/>
      <c r="H302" s="9"/>
      <c r="I302" s="9"/>
      <c r="J302" s="9"/>
      <c r="P302" s="48"/>
    </row>
    <row r="303" spans="2:16" s="10" customFormat="1" x14ac:dyDescent="0.55000000000000004">
      <c r="B303" s="9"/>
      <c r="C303" s="9"/>
      <c r="D303" s="9"/>
      <c r="E303" s="9"/>
      <c r="F303" s="9"/>
      <c r="G303" s="9"/>
      <c r="H303" s="9"/>
      <c r="I303" s="9"/>
      <c r="J303" s="9"/>
      <c r="P303" s="48"/>
    </row>
    <row r="304" spans="2:16" s="10" customFormat="1" x14ac:dyDescent="0.55000000000000004">
      <c r="B304" s="9"/>
      <c r="C304" s="9"/>
      <c r="D304" s="9"/>
      <c r="E304" s="9"/>
      <c r="F304" s="9"/>
      <c r="G304" s="9"/>
      <c r="H304" s="9"/>
      <c r="I304" s="9"/>
      <c r="J304" s="9"/>
      <c r="P304" s="48"/>
    </row>
    <row r="305" spans="2:16" s="10" customFormat="1" x14ac:dyDescent="0.55000000000000004">
      <c r="B305" s="9"/>
      <c r="C305" s="9"/>
      <c r="D305" s="9"/>
      <c r="E305" s="9"/>
      <c r="F305" s="9"/>
      <c r="G305" s="9"/>
      <c r="H305" s="9"/>
      <c r="I305" s="9"/>
      <c r="J305" s="9"/>
      <c r="P305" s="48"/>
    </row>
    <row r="306" spans="2:16" s="10" customFormat="1" x14ac:dyDescent="0.55000000000000004">
      <c r="B306" s="9"/>
      <c r="C306" s="9"/>
      <c r="D306" s="9"/>
      <c r="E306" s="9"/>
      <c r="F306" s="9"/>
      <c r="G306" s="9"/>
      <c r="H306" s="9"/>
      <c r="I306" s="9"/>
      <c r="J306" s="9"/>
      <c r="P306" s="48"/>
    </row>
    <row r="307" spans="2:16" s="10" customFormat="1" x14ac:dyDescent="0.55000000000000004">
      <c r="B307" s="9"/>
      <c r="C307" s="9"/>
      <c r="D307" s="9"/>
      <c r="E307" s="9"/>
      <c r="F307" s="9"/>
      <c r="G307" s="9"/>
      <c r="H307" s="9"/>
      <c r="I307" s="9"/>
      <c r="J307" s="9"/>
      <c r="P307" s="48"/>
    </row>
    <row r="308" spans="2:16" s="10" customFormat="1" x14ac:dyDescent="0.55000000000000004">
      <c r="B308" s="9"/>
      <c r="C308" s="9"/>
      <c r="D308" s="9"/>
      <c r="E308" s="9"/>
      <c r="F308" s="9"/>
      <c r="G308" s="9"/>
      <c r="H308" s="9"/>
      <c r="I308" s="9"/>
      <c r="J308" s="9"/>
      <c r="P308" s="48"/>
    </row>
    <row r="309" spans="2:16" s="10" customFormat="1" x14ac:dyDescent="0.55000000000000004">
      <c r="B309" s="9"/>
      <c r="C309" s="9"/>
      <c r="D309" s="9"/>
      <c r="E309" s="9"/>
      <c r="F309" s="9"/>
      <c r="G309" s="9"/>
      <c r="H309" s="9"/>
      <c r="I309" s="9"/>
      <c r="J309" s="9"/>
      <c r="P309" s="48"/>
    </row>
    <row r="310" spans="2:16" s="10" customFormat="1" x14ac:dyDescent="0.55000000000000004">
      <c r="B310" s="9"/>
      <c r="C310" s="9"/>
      <c r="D310" s="9"/>
      <c r="E310" s="9"/>
      <c r="F310" s="9"/>
      <c r="G310" s="9"/>
      <c r="H310" s="9"/>
      <c r="I310" s="9"/>
      <c r="J310" s="9"/>
      <c r="P310" s="48"/>
    </row>
    <row r="311" spans="2:16" s="10" customFormat="1" x14ac:dyDescent="0.55000000000000004">
      <c r="B311" s="9"/>
      <c r="C311" s="9"/>
      <c r="D311" s="9"/>
      <c r="E311" s="9"/>
      <c r="F311" s="9"/>
      <c r="G311" s="9"/>
      <c r="H311" s="9"/>
      <c r="I311" s="9"/>
      <c r="J311" s="9"/>
      <c r="P311" s="48"/>
    </row>
    <row r="312" spans="2:16" s="10" customFormat="1" x14ac:dyDescent="0.55000000000000004">
      <c r="B312" s="9"/>
      <c r="C312" s="9"/>
      <c r="D312" s="9"/>
      <c r="E312" s="9"/>
      <c r="F312" s="9"/>
      <c r="G312" s="9"/>
      <c r="H312" s="9"/>
      <c r="I312" s="9"/>
      <c r="J312" s="9"/>
      <c r="P312" s="48"/>
    </row>
    <row r="313" spans="2:16" s="10" customFormat="1" x14ac:dyDescent="0.55000000000000004">
      <c r="B313" s="9"/>
      <c r="C313" s="9"/>
      <c r="D313" s="9"/>
      <c r="E313" s="9"/>
      <c r="F313" s="9"/>
      <c r="G313" s="9"/>
      <c r="H313" s="9"/>
      <c r="I313" s="9"/>
      <c r="J313" s="9"/>
      <c r="P313" s="48"/>
    </row>
    <row r="314" spans="2:16" s="10" customFormat="1" x14ac:dyDescent="0.55000000000000004">
      <c r="B314" s="9"/>
      <c r="C314" s="9"/>
      <c r="D314" s="9"/>
      <c r="E314" s="9"/>
      <c r="F314" s="9"/>
      <c r="G314" s="9"/>
      <c r="H314" s="9"/>
      <c r="I314" s="9"/>
      <c r="J314" s="9"/>
      <c r="P314" s="48"/>
    </row>
    <row r="315" spans="2:16" s="10" customFormat="1" x14ac:dyDescent="0.55000000000000004">
      <c r="B315" s="9"/>
      <c r="C315" s="9"/>
      <c r="D315" s="9"/>
      <c r="E315" s="9"/>
      <c r="F315" s="9"/>
      <c r="G315" s="9"/>
      <c r="H315" s="9"/>
      <c r="I315" s="9"/>
      <c r="J315" s="9"/>
      <c r="P315" s="48"/>
    </row>
    <row r="316" spans="2:16" s="10" customFormat="1" x14ac:dyDescent="0.55000000000000004">
      <c r="B316" s="9"/>
      <c r="C316" s="9"/>
      <c r="D316" s="9"/>
      <c r="E316" s="9"/>
      <c r="F316" s="9"/>
      <c r="G316" s="9"/>
      <c r="H316" s="9"/>
      <c r="I316" s="9"/>
      <c r="J316" s="9"/>
      <c r="P316" s="48"/>
    </row>
    <row r="317" spans="2:16" s="10" customFormat="1" x14ac:dyDescent="0.55000000000000004">
      <c r="B317" s="9"/>
      <c r="C317" s="9"/>
      <c r="D317" s="9"/>
      <c r="E317" s="9"/>
      <c r="F317" s="9"/>
      <c r="G317" s="9"/>
      <c r="H317" s="9"/>
      <c r="I317" s="9"/>
      <c r="J317" s="9"/>
      <c r="P317" s="48"/>
    </row>
    <row r="318" spans="2:16" s="10" customFormat="1" x14ac:dyDescent="0.55000000000000004">
      <c r="B318" s="9"/>
      <c r="C318" s="9"/>
      <c r="D318" s="9"/>
      <c r="E318" s="9"/>
      <c r="F318" s="9"/>
      <c r="G318" s="9"/>
      <c r="H318" s="9"/>
      <c r="I318" s="9"/>
      <c r="J318" s="9"/>
      <c r="P318" s="48"/>
    </row>
    <row r="319" spans="2:16" s="10" customFormat="1" x14ac:dyDescent="0.55000000000000004">
      <c r="B319" s="9"/>
      <c r="C319" s="9"/>
      <c r="D319" s="9"/>
      <c r="E319" s="9"/>
      <c r="F319" s="9"/>
      <c r="G319" s="9"/>
      <c r="H319" s="9"/>
      <c r="I319" s="9"/>
      <c r="J319" s="9"/>
      <c r="P319" s="48"/>
    </row>
    <row r="320" spans="2:16" s="10" customFormat="1" x14ac:dyDescent="0.55000000000000004">
      <c r="B320" s="9"/>
      <c r="C320" s="9"/>
      <c r="D320" s="9"/>
      <c r="E320" s="9"/>
      <c r="F320" s="9"/>
      <c r="G320" s="9"/>
      <c r="H320" s="9"/>
      <c r="I320" s="9"/>
      <c r="J320" s="9"/>
      <c r="P320" s="48"/>
    </row>
    <row r="321" spans="2:16" s="10" customFormat="1" x14ac:dyDescent="0.55000000000000004">
      <c r="B321" s="9"/>
      <c r="C321" s="9"/>
      <c r="D321" s="9"/>
      <c r="E321" s="9"/>
      <c r="F321" s="9"/>
      <c r="G321" s="9"/>
      <c r="H321" s="9"/>
      <c r="I321" s="9"/>
      <c r="J321" s="9"/>
      <c r="P321" s="48"/>
    </row>
    <row r="322" spans="2:16" s="10" customFormat="1" x14ac:dyDescent="0.55000000000000004">
      <c r="B322" s="9"/>
      <c r="C322" s="9"/>
      <c r="D322" s="9"/>
      <c r="E322" s="9"/>
      <c r="F322" s="9"/>
      <c r="G322" s="9"/>
      <c r="H322" s="9"/>
      <c r="I322" s="9"/>
      <c r="J322" s="9"/>
      <c r="P322" s="48"/>
    </row>
    <row r="323" spans="2:16" s="10" customFormat="1" x14ac:dyDescent="0.55000000000000004">
      <c r="B323" s="9"/>
      <c r="C323" s="9"/>
      <c r="D323" s="9"/>
      <c r="E323" s="9"/>
      <c r="F323" s="9"/>
      <c r="G323" s="9"/>
      <c r="H323" s="9"/>
      <c r="I323" s="9"/>
      <c r="J323" s="9"/>
      <c r="P323" s="48"/>
    </row>
    <row r="324" spans="2:16" s="10" customFormat="1" x14ac:dyDescent="0.55000000000000004">
      <c r="B324" s="9"/>
      <c r="C324" s="9"/>
      <c r="D324" s="9"/>
      <c r="E324" s="9"/>
      <c r="F324" s="9"/>
      <c r="G324" s="9"/>
      <c r="H324" s="9"/>
      <c r="I324" s="9"/>
      <c r="J324" s="9"/>
      <c r="P324" s="48"/>
    </row>
    <row r="325" spans="2:16" s="10" customFormat="1" x14ac:dyDescent="0.55000000000000004">
      <c r="B325" s="9"/>
      <c r="C325" s="9"/>
      <c r="D325" s="9"/>
      <c r="E325" s="9"/>
      <c r="F325" s="9"/>
      <c r="G325" s="9"/>
      <c r="H325" s="9"/>
      <c r="I325" s="9"/>
      <c r="J325" s="9"/>
      <c r="P325" s="48"/>
    </row>
    <row r="326" spans="2:16" s="10" customFormat="1" x14ac:dyDescent="0.55000000000000004">
      <c r="B326" s="9"/>
      <c r="C326" s="9"/>
      <c r="D326" s="9"/>
      <c r="E326" s="9"/>
      <c r="F326" s="9"/>
      <c r="G326" s="9"/>
      <c r="H326" s="9"/>
      <c r="I326" s="9"/>
      <c r="J326" s="9"/>
      <c r="P326" s="48"/>
    </row>
    <row r="327" spans="2:16" s="10" customFormat="1" x14ac:dyDescent="0.55000000000000004">
      <c r="B327" s="9"/>
      <c r="C327" s="9"/>
      <c r="D327" s="9"/>
      <c r="E327" s="9"/>
      <c r="F327" s="9"/>
      <c r="G327" s="9"/>
      <c r="H327" s="9"/>
      <c r="I327" s="9"/>
      <c r="J327" s="9"/>
      <c r="P327" s="48"/>
    </row>
    <row r="328" spans="2:16" s="10" customFormat="1" x14ac:dyDescent="0.55000000000000004">
      <c r="B328" s="9"/>
      <c r="C328" s="9"/>
      <c r="D328" s="9"/>
      <c r="E328" s="9"/>
      <c r="F328" s="9"/>
      <c r="G328" s="9"/>
      <c r="H328" s="9"/>
      <c r="I328" s="9"/>
      <c r="J328" s="9"/>
      <c r="P328" s="48"/>
    </row>
    <row r="329" spans="2:16" s="10" customFormat="1" x14ac:dyDescent="0.55000000000000004">
      <c r="B329" s="9"/>
      <c r="C329" s="9"/>
      <c r="D329" s="9"/>
      <c r="E329" s="9"/>
      <c r="F329" s="9"/>
      <c r="G329" s="9"/>
      <c r="H329" s="9"/>
      <c r="I329" s="9"/>
      <c r="J329" s="9"/>
      <c r="P329" s="48"/>
    </row>
    <row r="330" spans="2:16" s="10" customFormat="1" x14ac:dyDescent="0.55000000000000004">
      <c r="B330" s="9"/>
      <c r="C330" s="9"/>
      <c r="D330" s="9"/>
      <c r="E330" s="9"/>
      <c r="F330" s="9"/>
      <c r="G330" s="9"/>
      <c r="H330" s="9"/>
      <c r="I330" s="9"/>
      <c r="J330" s="9"/>
      <c r="P330" s="48"/>
    </row>
    <row r="331" spans="2:16" s="10" customFormat="1" x14ac:dyDescent="0.55000000000000004">
      <c r="B331" s="9"/>
      <c r="C331" s="9"/>
      <c r="D331" s="9"/>
      <c r="E331" s="9"/>
      <c r="F331" s="9"/>
      <c r="G331" s="9"/>
      <c r="H331" s="9"/>
      <c r="I331" s="9"/>
      <c r="J331" s="9"/>
      <c r="P331" s="48"/>
    </row>
    <row r="332" spans="2:16" s="10" customFormat="1" x14ac:dyDescent="0.55000000000000004">
      <c r="B332" s="9"/>
      <c r="C332" s="9"/>
      <c r="D332" s="9"/>
      <c r="E332" s="9"/>
      <c r="F332" s="9"/>
      <c r="G332" s="9"/>
      <c r="H332" s="9"/>
      <c r="I332" s="9"/>
      <c r="J332" s="9"/>
      <c r="P332" s="48"/>
    </row>
    <row r="333" spans="2:16" s="10" customFormat="1" x14ac:dyDescent="0.55000000000000004">
      <c r="B333" s="9"/>
      <c r="C333" s="9"/>
      <c r="D333" s="9"/>
      <c r="E333" s="9"/>
      <c r="F333" s="9"/>
      <c r="G333" s="9"/>
      <c r="H333" s="9"/>
      <c r="I333" s="9"/>
      <c r="J333" s="9"/>
      <c r="P333" s="48"/>
    </row>
    <row r="334" spans="2:16" s="10" customFormat="1" x14ac:dyDescent="0.55000000000000004">
      <c r="B334" s="9"/>
      <c r="C334" s="9"/>
      <c r="D334" s="9"/>
      <c r="E334" s="9"/>
      <c r="F334" s="9"/>
      <c r="G334" s="9"/>
      <c r="H334" s="9"/>
      <c r="I334" s="9"/>
      <c r="J334" s="9"/>
      <c r="P334" s="48"/>
    </row>
    <row r="335" spans="2:16" s="10" customFormat="1" x14ac:dyDescent="0.55000000000000004">
      <c r="B335" s="9"/>
      <c r="C335" s="9"/>
      <c r="D335" s="9"/>
      <c r="E335" s="9"/>
      <c r="F335" s="9"/>
      <c r="G335" s="9"/>
      <c r="H335" s="9"/>
      <c r="I335" s="9"/>
      <c r="J335" s="9"/>
      <c r="P335" s="48"/>
    </row>
    <row r="336" spans="2:16" s="10" customFormat="1" x14ac:dyDescent="0.55000000000000004">
      <c r="B336" s="9"/>
      <c r="C336" s="9"/>
      <c r="D336" s="9"/>
      <c r="E336" s="9"/>
      <c r="F336" s="9"/>
      <c r="G336" s="9"/>
      <c r="H336" s="9"/>
      <c r="I336" s="9"/>
      <c r="J336" s="9"/>
      <c r="P336" s="48"/>
    </row>
    <row r="337" spans="2:16" s="10" customFormat="1" x14ac:dyDescent="0.55000000000000004">
      <c r="B337" s="9"/>
      <c r="C337" s="9"/>
      <c r="D337" s="9"/>
      <c r="E337" s="9"/>
      <c r="F337" s="9"/>
      <c r="G337" s="9"/>
      <c r="H337" s="9"/>
      <c r="I337" s="9"/>
      <c r="J337" s="9"/>
      <c r="P337" s="48"/>
    </row>
    <row r="338" spans="2:16" s="10" customFormat="1" x14ac:dyDescent="0.55000000000000004">
      <c r="B338" s="9"/>
      <c r="C338" s="9"/>
      <c r="D338" s="9"/>
      <c r="E338" s="9"/>
      <c r="F338" s="9"/>
      <c r="G338" s="9"/>
      <c r="H338" s="9"/>
      <c r="I338" s="9"/>
      <c r="J338" s="9"/>
      <c r="P338" s="48"/>
    </row>
    <row r="339" spans="2:16" s="10" customFormat="1" x14ac:dyDescent="0.55000000000000004">
      <c r="B339" s="9"/>
      <c r="C339" s="9"/>
      <c r="D339" s="9"/>
      <c r="E339" s="9"/>
      <c r="F339" s="9"/>
      <c r="G339" s="9"/>
      <c r="H339" s="9"/>
      <c r="I339" s="9"/>
      <c r="J339" s="9"/>
      <c r="P339" s="48"/>
    </row>
    <row r="340" spans="2:16" s="10" customFormat="1" x14ac:dyDescent="0.55000000000000004">
      <c r="B340" s="9"/>
      <c r="C340" s="9"/>
      <c r="D340" s="9"/>
      <c r="E340" s="9"/>
      <c r="F340" s="9"/>
      <c r="G340" s="9"/>
      <c r="H340" s="9"/>
      <c r="I340" s="9"/>
      <c r="J340" s="9"/>
      <c r="P340" s="48"/>
    </row>
    <row r="341" spans="2:16" s="10" customFormat="1" x14ac:dyDescent="0.55000000000000004">
      <c r="B341" s="9"/>
      <c r="C341" s="9"/>
      <c r="D341" s="9"/>
      <c r="E341" s="9"/>
      <c r="F341" s="9"/>
      <c r="G341" s="9"/>
      <c r="H341" s="9"/>
      <c r="I341" s="9"/>
      <c r="J341" s="9"/>
      <c r="P341" s="48"/>
    </row>
    <row r="342" spans="2:16" s="10" customFormat="1" x14ac:dyDescent="0.55000000000000004">
      <c r="B342" s="9"/>
      <c r="C342" s="9"/>
      <c r="D342" s="9"/>
      <c r="E342" s="9"/>
      <c r="F342" s="9"/>
      <c r="G342" s="9"/>
      <c r="H342" s="9"/>
      <c r="I342" s="9"/>
      <c r="J342" s="9"/>
      <c r="P342" s="48"/>
    </row>
    <row r="343" spans="2:16" s="10" customFormat="1" x14ac:dyDescent="0.55000000000000004">
      <c r="B343" s="9"/>
      <c r="C343" s="9"/>
      <c r="D343" s="9"/>
      <c r="E343" s="9"/>
      <c r="F343" s="9"/>
      <c r="G343" s="9"/>
      <c r="H343" s="9"/>
      <c r="I343" s="9"/>
      <c r="J343" s="9"/>
      <c r="P343" s="48"/>
    </row>
    <row r="344" spans="2:16" s="10" customFormat="1" x14ac:dyDescent="0.55000000000000004">
      <c r="B344" s="9"/>
      <c r="C344" s="9"/>
      <c r="D344" s="9"/>
      <c r="E344" s="9"/>
      <c r="F344" s="9"/>
      <c r="G344" s="9"/>
      <c r="H344" s="9"/>
      <c r="I344" s="9"/>
      <c r="J344" s="9"/>
      <c r="P344" s="48"/>
    </row>
    <row r="345" spans="2:16" s="10" customFormat="1" x14ac:dyDescent="0.55000000000000004">
      <c r="B345" s="9"/>
      <c r="C345" s="9"/>
      <c r="D345" s="9"/>
      <c r="E345" s="9"/>
      <c r="F345" s="9"/>
      <c r="G345" s="9"/>
      <c r="H345" s="9"/>
      <c r="I345" s="9"/>
      <c r="J345" s="9"/>
      <c r="P345" s="48"/>
    </row>
    <row r="346" spans="2:16" s="10" customFormat="1" x14ac:dyDescent="0.55000000000000004">
      <c r="B346" s="9"/>
      <c r="C346" s="9"/>
      <c r="D346" s="9"/>
      <c r="E346" s="9"/>
      <c r="F346" s="9"/>
      <c r="G346" s="9"/>
      <c r="H346" s="9"/>
      <c r="I346" s="9"/>
      <c r="J346" s="9"/>
      <c r="P346" s="48"/>
    </row>
    <row r="347" spans="2:16" s="10" customFormat="1" x14ac:dyDescent="0.55000000000000004">
      <c r="B347" s="9"/>
      <c r="C347" s="9"/>
      <c r="D347" s="9"/>
      <c r="E347" s="9"/>
      <c r="F347" s="9"/>
      <c r="G347" s="9"/>
      <c r="H347" s="9"/>
      <c r="I347" s="9"/>
      <c r="J347" s="9"/>
      <c r="P347" s="48"/>
    </row>
    <row r="348" spans="2:16" s="10" customFormat="1" x14ac:dyDescent="0.55000000000000004">
      <c r="B348" s="9"/>
      <c r="C348" s="9"/>
      <c r="D348" s="9"/>
      <c r="E348" s="9"/>
      <c r="F348" s="9"/>
      <c r="G348" s="9"/>
      <c r="H348" s="9"/>
      <c r="I348" s="9"/>
      <c r="J348" s="9"/>
      <c r="P348" s="48"/>
    </row>
  </sheetData>
  <mergeCells count="94">
    <mergeCell ref="B74:R77"/>
    <mergeCell ref="B88:R90"/>
    <mergeCell ref="B83:R84"/>
    <mergeCell ref="B93:R93"/>
    <mergeCell ref="R3:R5"/>
    <mergeCell ref="Q3:Q5"/>
    <mergeCell ref="N3:N5"/>
    <mergeCell ref="O3:O5"/>
    <mergeCell ref="P3:P5"/>
    <mergeCell ref="B8:R11"/>
    <mergeCell ref="G66:G67"/>
    <mergeCell ref="D66:D67"/>
    <mergeCell ref="A3:A5"/>
    <mergeCell ref="B3:B5"/>
    <mergeCell ref="J3:J5"/>
    <mergeCell ref="K3:K5"/>
    <mergeCell ref="L3:L5"/>
    <mergeCell ref="F3:F5"/>
    <mergeCell ref="G3:G5"/>
    <mergeCell ref="H3:H5"/>
    <mergeCell ref="I3:I5"/>
    <mergeCell ref="C3:C5"/>
    <mergeCell ref="A19:A21"/>
    <mergeCell ref="A10:A11"/>
    <mergeCell ref="A12:A13"/>
    <mergeCell ref="A8:A9"/>
    <mergeCell ref="A17:A18"/>
    <mergeCell ref="A76:A77"/>
    <mergeCell ref="A38:A39"/>
    <mergeCell ref="A40:A41"/>
    <mergeCell ref="A42:A43"/>
    <mergeCell ref="A46:A47"/>
    <mergeCell ref="A48:A49"/>
    <mergeCell ref="A53:A54"/>
    <mergeCell ref="A57:A58"/>
    <mergeCell ref="A60:A61"/>
    <mergeCell ref="A66:A67"/>
    <mergeCell ref="A72:A73"/>
    <mergeCell ref="A74:A75"/>
    <mergeCell ref="A68:A69"/>
    <mergeCell ref="A70:A71"/>
    <mergeCell ref="A78:A79"/>
    <mergeCell ref="A80:A81"/>
    <mergeCell ref="M3:M5"/>
    <mergeCell ref="M60:M61"/>
    <mergeCell ref="K60:K61"/>
    <mergeCell ref="A62:A63"/>
    <mergeCell ref="A64:A65"/>
    <mergeCell ref="B66:B67"/>
    <mergeCell ref="C66:C67"/>
    <mergeCell ref="J66:J67"/>
    <mergeCell ref="B60:B61"/>
    <mergeCell ref="J60:J61"/>
    <mergeCell ref="C60:C61"/>
    <mergeCell ref="D3:D5"/>
    <mergeCell ref="E3:E5"/>
    <mergeCell ref="L60:L61"/>
    <mergeCell ref="A6:A7"/>
    <mergeCell ref="A14:A16"/>
    <mergeCell ref="G60:G61"/>
    <mergeCell ref="A25:A26"/>
    <mergeCell ref="A27:A28"/>
    <mergeCell ref="A32:A33"/>
    <mergeCell ref="A34:A35"/>
    <mergeCell ref="D60:D61"/>
    <mergeCell ref="B25:R26"/>
    <mergeCell ref="B32:R39"/>
    <mergeCell ref="B42:R43"/>
    <mergeCell ref="B46:R49"/>
    <mergeCell ref="B53:R54"/>
    <mergeCell ref="B57:R58"/>
    <mergeCell ref="A29:A31"/>
    <mergeCell ref="A44:A45"/>
    <mergeCell ref="A22:A24"/>
    <mergeCell ref="Q66:Q67"/>
    <mergeCell ref="O66:O67"/>
    <mergeCell ref="L66:L67"/>
    <mergeCell ref="P60:P61"/>
    <mergeCell ref="O60:O61"/>
    <mergeCell ref="N60:N61"/>
    <mergeCell ref="Q60:Q61"/>
    <mergeCell ref="P66:P67"/>
    <mergeCell ref="N66:N67"/>
    <mergeCell ref="M66:M67"/>
    <mergeCell ref="K66:K67"/>
    <mergeCell ref="E66:E67"/>
    <mergeCell ref="E60:E61"/>
    <mergeCell ref="H66:H67"/>
    <mergeCell ref="F66:F67"/>
    <mergeCell ref="A36:A37"/>
    <mergeCell ref="A50:A52"/>
    <mergeCell ref="A55:A56"/>
    <mergeCell ref="H60:H61"/>
    <mergeCell ref="F60:F61"/>
  </mergeCells>
  <pageMargins left="0.7" right="0.7" top="0.75" bottom="0.75" header="0.3" footer="0.3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3"/>
  <sheetViews>
    <sheetView zoomScale="38" zoomScaleNormal="80" zoomScalePage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72" sqref="A72"/>
    </sheetView>
  </sheetViews>
  <sheetFormatPr baseColWidth="10" defaultRowHeight="14.4" x14ac:dyDescent="0.55000000000000004"/>
  <cols>
    <col min="1" max="1" width="18.83984375" customWidth="1"/>
    <col min="2" max="2" width="16.47265625" style="1" customWidth="1"/>
    <col min="3" max="3" width="16" style="43" hidden="1" customWidth="1"/>
    <col min="4" max="4" width="16" style="16" customWidth="1"/>
    <col min="5" max="5" width="12.47265625" style="9" hidden="1" customWidth="1"/>
    <col min="6" max="6" width="12.15625" style="9" hidden="1" customWidth="1"/>
    <col min="7" max="7" width="10.15625" style="9" hidden="1" customWidth="1"/>
    <col min="8" max="8" width="10.3125" style="9" hidden="1" customWidth="1"/>
    <col min="9" max="9" width="14.15625" style="9" hidden="1" customWidth="1"/>
    <col min="10" max="10" width="13.83984375" style="24" hidden="1" customWidth="1"/>
    <col min="11" max="11" width="12.68359375" style="25" customWidth="1"/>
    <col min="12" max="12" width="13.68359375" style="45" customWidth="1"/>
    <col min="13" max="13" width="14.68359375" style="21" customWidth="1"/>
    <col min="14" max="14" width="12.3125" style="27" customWidth="1"/>
    <col min="15" max="15" width="13.47265625" style="18" customWidth="1"/>
    <col min="16" max="16" width="13.47265625" style="51" customWidth="1"/>
    <col min="17" max="17" width="13" style="10" hidden="1" customWidth="1"/>
    <col min="18" max="18" width="20.15625" customWidth="1"/>
  </cols>
  <sheetData>
    <row r="1" spans="1:20" s="10" customFormat="1" x14ac:dyDescent="0.55000000000000004">
      <c r="B1" s="9"/>
      <c r="C1" s="9"/>
      <c r="D1" s="9"/>
      <c r="E1" s="9"/>
      <c r="F1" s="9"/>
      <c r="G1" s="9"/>
      <c r="H1" s="9"/>
      <c r="I1" s="9"/>
      <c r="J1" s="9"/>
    </row>
    <row r="2" spans="1:20" s="10" customFormat="1" x14ac:dyDescent="0.55000000000000004">
      <c r="B2" s="9"/>
      <c r="C2" s="9"/>
      <c r="D2" s="9"/>
      <c r="E2" s="9"/>
      <c r="F2" s="9"/>
      <c r="G2" s="9"/>
      <c r="H2" s="9"/>
      <c r="I2" s="9"/>
      <c r="J2" s="9"/>
    </row>
    <row r="3" spans="1:20" ht="45" customHeight="1" x14ac:dyDescent="0.55000000000000004">
      <c r="A3" s="142" t="s">
        <v>1</v>
      </c>
      <c r="B3" s="142" t="s">
        <v>0</v>
      </c>
      <c r="C3" s="180" t="s">
        <v>65</v>
      </c>
      <c r="D3" s="139" t="s">
        <v>64</v>
      </c>
      <c r="E3" s="142" t="s">
        <v>67</v>
      </c>
      <c r="F3" s="142" t="s">
        <v>68</v>
      </c>
      <c r="G3" s="142" t="s">
        <v>70</v>
      </c>
      <c r="H3" s="142" t="s">
        <v>69</v>
      </c>
      <c r="I3" s="142" t="s">
        <v>72</v>
      </c>
      <c r="J3" s="148" t="s">
        <v>61</v>
      </c>
      <c r="K3" s="148" t="s">
        <v>2</v>
      </c>
      <c r="L3" s="151" t="s">
        <v>3</v>
      </c>
      <c r="M3" s="133" t="s">
        <v>12</v>
      </c>
      <c r="N3" s="169" t="s">
        <v>10</v>
      </c>
      <c r="O3" s="170" t="s">
        <v>5</v>
      </c>
      <c r="P3" s="173" t="s">
        <v>6</v>
      </c>
      <c r="Q3" s="142" t="s">
        <v>71</v>
      </c>
      <c r="R3" s="177" t="s">
        <v>7</v>
      </c>
    </row>
    <row r="4" spans="1:20" ht="44.25" customHeight="1" x14ac:dyDescent="0.7">
      <c r="A4" s="146"/>
      <c r="B4" s="146"/>
      <c r="C4" s="181"/>
      <c r="D4" s="140"/>
      <c r="E4" s="143"/>
      <c r="F4" s="143"/>
      <c r="G4" s="143"/>
      <c r="H4" s="143"/>
      <c r="I4" s="143"/>
      <c r="J4" s="149"/>
      <c r="K4" s="149"/>
      <c r="L4" s="152"/>
      <c r="M4" s="134"/>
      <c r="N4" s="169"/>
      <c r="O4" s="171"/>
      <c r="P4" s="174"/>
      <c r="Q4" s="146"/>
      <c r="R4" s="178"/>
      <c r="T4" s="101" t="s">
        <v>74</v>
      </c>
    </row>
    <row r="5" spans="1:20" x14ac:dyDescent="0.55000000000000004">
      <c r="A5" s="147"/>
      <c r="B5" s="147"/>
      <c r="C5" s="182"/>
      <c r="D5" s="141"/>
      <c r="E5" s="144"/>
      <c r="F5" s="144"/>
      <c r="G5" s="144"/>
      <c r="H5" s="144"/>
      <c r="I5" s="144"/>
      <c r="J5" s="150"/>
      <c r="K5" s="150"/>
      <c r="L5" s="153"/>
      <c r="M5" s="135"/>
      <c r="N5" s="169"/>
      <c r="O5" s="172"/>
      <c r="P5" s="175"/>
      <c r="Q5" s="147"/>
      <c r="R5" s="179"/>
    </row>
    <row r="6" spans="1:20" ht="27.75" customHeight="1" x14ac:dyDescent="0.55000000000000004">
      <c r="A6" s="2" t="s">
        <v>8</v>
      </c>
      <c r="B6" s="183" t="s">
        <v>73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1:20" ht="35.25" customHeight="1" x14ac:dyDescent="0.55000000000000004">
      <c r="A7" s="102" t="s">
        <v>9</v>
      </c>
      <c r="B7" s="7">
        <v>73297</v>
      </c>
      <c r="C7" s="41">
        <v>34</v>
      </c>
      <c r="D7" s="40">
        <v>32</v>
      </c>
      <c r="E7" s="7">
        <v>24</v>
      </c>
      <c r="F7" s="7">
        <v>0</v>
      </c>
      <c r="G7" s="7">
        <v>2</v>
      </c>
      <c r="H7" s="7">
        <v>6</v>
      </c>
      <c r="I7" s="7">
        <v>24</v>
      </c>
      <c r="J7" s="22">
        <v>32</v>
      </c>
      <c r="K7" s="23">
        <f t="shared" ref="K7:K33" si="0">(J7/D7)*100</f>
        <v>100</v>
      </c>
      <c r="L7" s="44">
        <f t="shared" ref="L7:L33" si="1">(E7/D7)*100</f>
        <v>75</v>
      </c>
      <c r="M7" s="19">
        <f t="shared" ref="M7:M33" si="2">(F7/D7)*100</f>
        <v>0</v>
      </c>
      <c r="N7" s="26">
        <f t="shared" ref="N7:N33" si="3">(H7/D7)*100</f>
        <v>18.75</v>
      </c>
      <c r="O7" s="15">
        <f t="shared" ref="O7:O33" si="4">(G7/D7)*100</f>
        <v>6.25</v>
      </c>
      <c r="P7" s="56">
        <f t="shared" ref="P7:P33" si="5">(E7/I7)*100</f>
        <v>100</v>
      </c>
      <c r="Q7" s="7">
        <v>24</v>
      </c>
      <c r="R7" s="55">
        <f>(Q7/J7)*100</f>
        <v>75</v>
      </c>
    </row>
    <row r="8" spans="1:20" ht="32.25" customHeight="1" x14ac:dyDescent="0.55000000000000004">
      <c r="A8" s="102"/>
      <c r="B8" s="7">
        <v>76830</v>
      </c>
      <c r="C8" s="41">
        <v>33</v>
      </c>
      <c r="D8" s="40">
        <v>33</v>
      </c>
      <c r="E8" s="7">
        <v>26</v>
      </c>
      <c r="F8" s="7">
        <v>0</v>
      </c>
      <c r="G8" s="7">
        <v>1</v>
      </c>
      <c r="H8" s="7">
        <v>6</v>
      </c>
      <c r="I8" s="7">
        <v>26</v>
      </c>
      <c r="J8" s="22">
        <v>33</v>
      </c>
      <c r="K8" s="23">
        <f t="shared" si="0"/>
        <v>100</v>
      </c>
      <c r="L8" s="44">
        <f t="shared" si="1"/>
        <v>78.787878787878782</v>
      </c>
      <c r="M8" s="19">
        <f t="shared" si="2"/>
        <v>0</v>
      </c>
      <c r="N8" s="26">
        <f t="shared" si="3"/>
        <v>18.181818181818183</v>
      </c>
      <c r="O8" s="15">
        <f t="shared" si="4"/>
        <v>3.0303030303030303</v>
      </c>
      <c r="P8" s="56">
        <f t="shared" si="5"/>
        <v>100</v>
      </c>
      <c r="Q8" s="7">
        <v>26</v>
      </c>
      <c r="R8" s="55">
        <f t="shared" ref="R8:R33" si="6">(Q8/J8)*100</f>
        <v>78.787878787878782</v>
      </c>
    </row>
    <row r="9" spans="1:20" ht="21" customHeight="1" x14ac:dyDescent="0.55000000000000004">
      <c r="A9" s="103" t="s">
        <v>11</v>
      </c>
      <c r="B9" s="7">
        <v>73288</v>
      </c>
      <c r="C9" s="41">
        <v>28</v>
      </c>
      <c r="D9" s="40">
        <v>28</v>
      </c>
      <c r="E9" s="7">
        <v>22</v>
      </c>
      <c r="F9" s="7">
        <v>3</v>
      </c>
      <c r="G9" s="7">
        <v>0</v>
      </c>
      <c r="H9" s="7">
        <v>3</v>
      </c>
      <c r="I9" s="7">
        <v>25</v>
      </c>
      <c r="J9" s="22">
        <v>28</v>
      </c>
      <c r="K9" s="23">
        <f t="shared" si="0"/>
        <v>100</v>
      </c>
      <c r="L9" s="44">
        <f t="shared" si="1"/>
        <v>78.571428571428569</v>
      </c>
      <c r="M9" s="19">
        <f t="shared" si="2"/>
        <v>10.714285714285714</v>
      </c>
      <c r="N9" s="26">
        <f t="shared" si="3"/>
        <v>10.714285714285714</v>
      </c>
      <c r="O9" s="15">
        <f t="shared" si="4"/>
        <v>0</v>
      </c>
      <c r="P9" s="56">
        <f t="shared" si="5"/>
        <v>88</v>
      </c>
      <c r="Q9" s="7">
        <v>22</v>
      </c>
      <c r="R9" s="55">
        <f t="shared" si="6"/>
        <v>78.571428571428569</v>
      </c>
    </row>
    <row r="10" spans="1:20" ht="23.25" customHeight="1" x14ac:dyDescent="0.55000000000000004">
      <c r="A10" s="105"/>
      <c r="B10" s="7">
        <v>73298</v>
      </c>
      <c r="C10" s="41">
        <v>33</v>
      </c>
      <c r="D10" s="40">
        <v>33</v>
      </c>
      <c r="E10" s="7">
        <v>26</v>
      </c>
      <c r="F10" s="7">
        <v>0</v>
      </c>
      <c r="G10" s="7">
        <v>7</v>
      </c>
      <c r="H10" s="7">
        <v>0</v>
      </c>
      <c r="I10" s="7">
        <v>26</v>
      </c>
      <c r="J10" s="22">
        <v>33</v>
      </c>
      <c r="K10" s="23">
        <f t="shared" si="0"/>
        <v>100</v>
      </c>
      <c r="L10" s="44">
        <f t="shared" si="1"/>
        <v>78.787878787878782</v>
      </c>
      <c r="M10" s="19">
        <f t="shared" si="2"/>
        <v>0</v>
      </c>
      <c r="N10" s="26">
        <f t="shared" si="3"/>
        <v>0</v>
      </c>
      <c r="O10" s="15">
        <f t="shared" si="4"/>
        <v>21.212121212121211</v>
      </c>
      <c r="P10" s="56">
        <f t="shared" si="5"/>
        <v>100</v>
      </c>
      <c r="Q10" s="7">
        <v>26</v>
      </c>
      <c r="R10" s="55">
        <f t="shared" si="6"/>
        <v>78.787878787878782</v>
      </c>
    </row>
    <row r="11" spans="1:20" ht="21.75" customHeight="1" x14ac:dyDescent="0.55000000000000004">
      <c r="A11" s="145" t="s">
        <v>13</v>
      </c>
      <c r="B11" s="7">
        <v>80735</v>
      </c>
      <c r="C11" s="41">
        <v>26</v>
      </c>
      <c r="D11" s="40">
        <v>5</v>
      </c>
      <c r="E11" s="7">
        <v>3</v>
      </c>
      <c r="F11" s="7">
        <v>0</v>
      </c>
      <c r="G11" s="7">
        <v>2</v>
      </c>
      <c r="H11" s="7">
        <v>0</v>
      </c>
      <c r="I11" s="7">
        <v>3</v>
      </c>
      <c r="J11" s="22">
        <v>3</v>
      </c>
      <c r="K11" s="23">
        <f t="shared" si="0"/>
        <v>60</v>
      </c>
      <c r="L11" s="44">
        <f t="shared" si="1"/>
        <v>60</v>
      </c>
      <c r="M11" s="19">
        <f t="shared" si="2"/>
        <v>0</v>
      </c>
      <c r="N11" s="26">
        <f t="shared" si="3"/>
        <v>0</v>
      </c>
      <c r="O11" s="15">
        <f t="shared" si="4"/>
        <v>40</v>
      </c>
      <c r="P11" s="56">
        <f t="shared" si="5"/>
        <v>100</v>
      </c>
      <c r="Q11" s="7">
        <v>1</v>
      </c>
      <c r="R11" s="55">
        <f t="shared" si="6"/>
        <v>33.333333333333329</v>
      </c>
    </row>
    <row r="12" spans="1:20" ht="21" customHeight="1" x14ac:dyDescent="0.55000000000000004">
      <c r="A12" s="145"/>
      <c r="B12" s="7">
        <v>80736</v>
      </c>
      <c r="C12" s="41">
        <v>26</v>
      </c>
      <c r="D12" s="40">
        <v>2</v>
      </c>
      <c r="E12" s="7">
        <v>2</v>
      </c>
      <c r="F12" s="7">
        <v>0</v>
      </c>
      <c r="G12" s="7">
        <v>0</v>
      </c>
      <c r="H12" s="7">
        <v>0</v>
      </c>
      <c r="I12" s="7">
        <v>2</v>
      </c>
      <c r="J12" s="22">
        <v>2</v>
      </c>
      <c r="K12" s="23">
        <f t="shared" si="0"/>
        <v>100</v>
      </c>
      <c r="L12" s="44">
        <f t="shared" si="1"/>
        <v>100</v>
      </c>
      <c r="M12" s="19">
        <f t="shared" si="2"/>
        <v>0</v>
      </c>
      <c r="N12" s="26">
        <f t="shared" si="3"/>
        <v>0</v>
      </c>
      <c r="O12" s="15">
        <f t="shared" si="4"/>
        <v>0</v>
      </c>
      <c r="P12" s="56">
        <f t="shared" si="5"/>
        <v>100</v>
      </c>
      <c r="Q12" s="7">
        <v>2</v>
      </c>
      <c r="R12" s="55">
        <f t="shared" si="6"/>
        <v>100</v>
      </c>
    </row>
    <row r="13" spans="1:20" ht="62.05" customHeight="1" x14ac:dyDescent="0.55000000000000004">
      <c r="A13" s="2" t="s">
        <v>14</v>
      </c>
      <c r="B13" s="7">
        <v>73273</v>
      </c>
      <c r="C13" s="41">
        <v>25</v>
      </c>
      <c r="D13" s="40">
        <v>4</v>
      </c>
      <c r="E13" s="7">
        <v>2</v>
      </c>
      <c r="F13" s="7">
        <v>0</v>
      </c>
      <c r="G13" s="7">
        <v>0</v>
      </c>
      <c r="H13" s="7">
        <v>2</v>
      </c>
      <c r="I13" s="7">
        <v>2</v>
      </c>
      <c r="J13" s="22">
        <v>3</v>
      </c>
      <c r="K13" s="23">
        <f t="shared" si="0"/>
        <v>75</v>
      </c>
      <c r="L13" s="44">
        <f t="shared" si="1"/>
        <v>50</v>
      </c>
      <c r="M13" s="19">
        <f t="shared" si="2"/>
        <v>0</v>
      </c>
      <c r="N13" s="26">
        <f t="shared" si="3"/>
        <v>50</v>
      </c>
      <c r="O13" s="15">
        <f t="shared" si="4"/>
        <v>0</v>
      </c>
      <c r="P13" s="56">
        <f t="shared" si="5"/>
        <v>100</v>
      </c>
      <c r="Q13" s="7">
        <v>1</v>
      </c>
      <c r="R13" s="55">
        <f t="shared" si="6"/>
        <v>33.333333333333329</v>
      </c>
    </row>
    <row r="14" spans="1:20" ht="24.75" customHeight="1" x14ac:dyDescent="0.55000000000000004">
      <c r="A14" s="176" t="s">
        <v>15</v>
      </c>
      <c r="B14" s="7">
        <v>73283</v>
      </c>
      <c r="C14" s="41">
        <v>34</v>
      </c>
      <c r="D14" s="40">
        <v>34</v>
      </c>
      <c r="E14" s="7">
        <v>26</v>
      </c>
      <c r="F14" s="7">
        <v>3</v>
      </c>
      <c r="G14" s="7">
        <v>2</v>
      </c>
      <c r="H14" s="7">
        <v>3</v>
      </c>
      <c r="I14" s="7">
        <v>29</v>
      </c>
      <c r="J14" s="22">
        <v>33</v>
      </c>
      <c r="K14" s="23">
        <f t="shared" si="0"/>
        <v>97.058823529411768</v>
      </c>
      <c r="L14" s="44">
        <f t="shared" si="1"/>
        <v>76.470588235294116</v>
      </c>
      <c r="M14" s="19">
        <f t="shared" si="2"/>
        <v>8.8235294117647065</v>
      </c>
      <c r="N14" s="26">
        <f t="shared" si="3"/>
        <v>8.8235294117647065</v>
      </c>
      <c r="O14" s="15">
        <f t="shared" si="4"/>
        <v>5.8823529411764701</v>
      </c>
      <c r="P14" s="56">
        <f t="shared" si="5"/>
        <v>89.65517241379311</v>
      </c>
      <c r="Q14" s="7">
        <v>18</v>
      </c>
      <c r="R14" s="55">
        <f t="shared" si="6"/>
        <v>54.54545454545454</v>
      </c>
    </row>
    <row r="15" spans="1:20" ht="18.75" customHeight="1" x14ac:dyDescent="0.55000000000000004">
      <c r="A15" s="176"/>
      <c r="B15" s="7">
        <v>73294</v>
      </c>
      <c r="C15" s="41">
        <v>33</v>
      </c>
      <c r="D15" s="40">
        <v>33</v>
      </c>
      <c r="E15" s="7">
        <v>24</v>
      </c>
      <c r="F15" s="7">
        <v>8</v>
      </c>
      <c r="G15" s="7">
        <v>1</v>
      </c>
      <c r="H15" s="7">
        <v>0</v>
      </c>
      <c r="I15" s="7">
        <v>32</v>
      </c>
      <c r="J15" s="22">
        <v>33</v>
      </c>
      <c r="K15" s="23">
        <f t="shared" si="0"/>
        <v>100</v>
      </c>
      <c r="L15" s="44">
        <f t="shared" si="1"/>
        <v>72.727272727272734</v>
      </c>
      <c r="M15" s="19">
        <f t="shared" si="2"/>
        <v>24.242424242424242</v>
      </c>
      <c r="N15" s="26">
        <f t="shared" si="3"/>
        <v>0</v>
      </c>
      <c r="O15" s="15">
        <f t="shared" si="4"/>
        <v>3.0303030303030303</v>
      </c>
      <c r="P15" s="56">
        <f t="shared" si="5"/>
        <v>75</v>
      </c>
      <c r="Q15" s="7">
        <v>24</v>
      </c>
      <c r="R15" s="55">
        <f t="shared" si="6"/>
        <v>72.727272727272734</v>
      </c>
    </row>
    <row r="16" spans="1:20" ht="18.75" customHeight="1" x14ac:dyDescent="0.55000000000000004">
      <c r="A16" s="176"/>
      <c r="B16" s="7">
        <v>81881</v>
      </c>
      <c r="C16" s="41">
        <v>34</v>
      </c>
      <c r="D16" s="40">
        <v>14</v>
      </c>
      <c r="E16" s="7">
        <v>10</v>
      </c>
      <c r="F16" s="7">
        <v>4</v>
      </c>
      <c r="G16" s="7">
        <v>0</v>
      </c>
      <c r="H16" s="7">
        <v>0</v>
      </c>
      <c r="I16" s="7">
        <v>14</v>
      </c>
      <c r="J16" s="22">
        <v>14</v>
      </c>
      <c r="K16" s="23">
        <f t="shared" si="0"/>
        <v>100</v>
      </c>
      <c r="L16" s="44">
        <f t="shared" si="1"/>
        <v>71.428571428571431</v>
      </c>
      <c r="M16" s="19">
        <f t="shared" si="2"/>
        <v>28.571428571428569</v>
      </c>
      <c r="N16" s="26">
        <f t="shared" si="3"/>
        <v>0</v>
      </c>
      <c r="O16" s="15">
        <f t="shared" si="4"/>
        <v>0</v>
      </c>
      <c r="P16" s="56">
        <f t="shared" si="5"/>
        <v>71.428571428571431</v>
      </c>
      <c r="Q16" s="7">
        <v>8</v>
      </c>
      <c r="R16" s="55">
        <f t="shared" si="6"/>
        <v>57.142857142857139</v>
      </c>
    </row>
    <row r="17" spans="1:18" ht="28.8" x14ac:dyDescent="0.55000000000000004">
      <c r="A17" s="2" t="s">
        <v>16</v>
      </c>
      <c r="B17" s="7">
        <v>75776</v>
      </c>
      <c r="C17" s="41">
        <v>5</v>
      </c>
      <c r="D17" s="40">
        <v>4</v>
      </c>
      <c r="E17" s="7">
        <v>2</v>
      </c>
      <c r="F17" s="7">
        <v>0</v>
      </c>
      <c r="G17" s="7">
        <v>2</v>
      </c>
      <c r="H17" s="7">
        <v>0</v>
      </c>
      <c r="I17" s="7">
        <v>2</v>
      </c>
      <c r="J17" s="22">
        <v>4</v>
      </c>
      <c r="K17" s="23">
        <f t="shared" si="0"/>
        <v>100</v>
      </c>
      <c r="L17" s="44">
        <f t="shared" si="1"/>
        <v>50</v>
      </c>
      <c r="M17" s="19">
        <f t="shared" si="2"/>
        <v>0</v>
      </c>
      <c r="N17" s="26">
        <f t="shared" si="3"/>
        <v>0</v>
      </c>
      <c r="O17" s="15">
        <f t="shared" si="4"/>
        <v>50</v>
      </c>
      <c r="P17" s="56">
        <f t="shared" si="5"/>
        <v>100</v>
      </c>
      <c r="Q17" s="7">
        <v>2</v>
      </c>
      <c r="R17" s="55">
        <f t="shared" si="6"/>
        <v>50</v>
      </c>
    </row>
    <row r="18" spans="1:18" ht="28.8" x14ac:dyDescent="0.55000000000000004">
      <c r="A18" s="2" t="s">
        <v>17</v>
      </c>
      <c r="B18" s="7">
        <v>75775</v>
      </c>
      <c r="C18" s="41">
        <v>22</v>
      </c>
      <c r="D18" s="40">
        <v>13</v>
      </c>
      <c r="E18" s="7">
        <v>11</v>
      </c>
      <c r="F18" s="7">
        <v>2</v>
      </c>
      <c r="G18" s="7">
        <v>0</v>
      </c>
      <c r="H18" s="7">
        <v>0</v>
      </c>
      <c r="I18" s="7">
        <v>13</v>
      </c>
      <c r="J18" s="22">
        <v>6</v>
      </c>
      <c r="K18" s="23">
        <f t="shared" si="0"/>
        <v>46.153846153846153</v>
      </c>
      <c r="L18" s="44">
        <f t="shared" si="1"/>
        <v>84.615384615384613</v>
      </c>
      <c r="M18" s="19">
        <f t="shared" si="2"/>
        <v>15.384615384615385</v>
      </c>
      <c r="N18" s="26">
        <f t="shared" si="3"/>
        <v>0</v>
      </c>
      <c r="O18" s="15">
        <f t="shared" si="4"/>
        <v>0</v>
      </c>
      <c r="P18" s="56">
        <f t="shared" si="5"/>
        <v>84.615384615384613</v>
      </c>
      <c r="Q18" s="7">
        <v>6</v>
      </c>
      <c r="R18" s="55">
        <f t="shared" si="6"/>
        <v>100</v>
      </c>
    </row>
    <row r="19" spans="1:18" ht="19.5" customHeight="1" x14ac:dyDescent="0.55000000000000004">
      <c r="A19" s="102" t="s">
        <v>18</v>
      </c>
      <c r="B19" s="7">
        <v>75660</v>
      </c>
      <c r="C19" s="41">
        <v>27</v>
      </c>
      <c r="D19" s="40">
        <v>26</v>
      </c>
      <c r="E19" s="7">
        <v>21</v>
      </c>
      <c r="F19" s="7">
        <v>1</v>
      </c>
      <c r="G19" s="7">
        <v>0</v>
      </c>
      <c r="H19" s="7">
        <v>4</v>
      </c>
      <c r="I19" s="7">
        <v>22</v>
      </c>
      <c r="J19" s="22">
        <v>25</v>
      </c>
      <c r="K19" s="23">
        <f t="shared" si="0"/>
        <v>96.15384615384616</v>
      </c>
      <c r="L19" s="44">
        <f t="shared" si="1"/>
        <v>80.769230769230774</v>
      </c>
      <c r="M19" s="19">
        <f t="shared" si="2"/>
        <v>3.8461538461538463</v>
      </c>
      <c r="N19" s="26">
        <f t="shared" si="3"/>
        <v>15.384615384615385</v>
      </c>
      <c r="O19" s="15">
        <f t="shared" si="4"/>
        <v>0</v>
      </c>
      <c r="P19" s="56">
        <f t="shared" si="5"/>
        <v>95.454545454545453</v>
      </c>
      <c r="Q19" s="7">
        <v>21</v>
      </c>
      <c r="R19" s="55">
        <f t="shared" si="6"/>
        <v>84</v>
      </c>
    </row>
    <row r="20" spans="1:18" x14ac:dyDescent="0.55000000000000004">
      <c r="A20" s="102"/>
      <c r="B20" s="7">
        <v>75661</v>
      </c>
      <c r="C20" s="41">
        <v>27</v>
      </c>
      <c r="D20" s="40">
        <v>26</v>
      </c>
      <c r="E20" s="7">
        <v>23</v>
      </c>
      <c r="F20" s="7">
        <v>3</v>
      </c>
      <c r="G20" s="7">
        <v>0</v>
      </c>
      <c r="H20" s="7">
        <v>0</v>
      </c>
      <c r="I20" s="7">
        <v>26</v>
      </c>
      <c r="J20" s="22">
        <v>25</v>
      </c>
      <c r="K20" s="23">
        <f t="shared" si="0"/>
        <v>96.15384615384616</v>
      </c>
      <c r="L20" s="44">
        <f t="shared" si="1"/>
        <v>88.461538461538453</v>
      </c>
      <c r="M20" s="19">
        <f t="shared" si="2"/>
        <v>11.538461538461538</v>
      </c>
      <c r="N20" s="26">
        <f t="shared" si="3"/>
        <v>0</v>
      </c>
      <c r="O20" s="15">
        <f t="shared" si="4"/>
        <v>0</v>
      </c>
      <c r="P20" s="56">
        <f t="shared" si="5"/>
        <v>88.461538461538453</v>
      </c>
      <c r="Q20" s="7">
        <v>22</v>
      </c>
      <c r="R20" s="55">
        <f t="shared" si="6"/>
        <v>88</v>
      </c>
    </row>
    <row r="21" spans="1:18" ht="15" customHeight="1" x14ac:dyDescent="0.55000000000000004">
      <c r="A21" s="103" t="s">
        <v>19</v>
      </c>
      <c r="B21" s="7">
        <v>73285</v>
      </c>
      <c r="C21" s="41">
        <v>34</v>
      </c>
      <c r="D21" s="40">
        <v>34</v>
      </c>
      <c r="E21" s="7">
        <v>26</v>
      </c>
      <c r="F21" s="7">
        <v>4</v>
      </c>
      <c r="G21" s="7">
        <v>1</v>
      </c>
      <c r="H21" s="7">
        <v>3</v>
      </c>
      <c r="I21" s="7">
        <v>30</v>
      </c>
      <c r="J21" s="22">
        <v>33</v>
      </c>
      <c r="K21" s="23">
        <f t="shared" si="0"/>
        <v>97.058823529411768</v>
      </c>
      <c r="L21" s="44">
        <f t="shared" si="1"/>
        <v>76.470588235294116</v>
      </c>
      <c r="M21" s="19">
        <f t="shared" si="2"/>
        <v>11.76470588235294</v>
      </c>
      <c r="N21" s="26">
        <f t="shared" si="3"/>
        <v>8.8235294117647065</v>
      </c>
      <c r="O21" s="15">
        <f t="shared" si="4"/>
        <v>2.9411764705882351</v>
      </c>
      <c r="P21" s="56">
        <f t="shared" si="5"/>
        <v>86.666666666666671</v>
      </c>
      <c r="Q21" s="7">
        <v>25</v>
      </c>
      <c r="R21" s="55">
        <f t="shared" si="6"/>
        <v>75.757575757575751</v>
      </c>
    </row>
    <row r="22" spans="1:18" x14ac:dyDescent="0.55000000000000004">
      <c r="A22" s="104"/>
      <c r="B22" s="7">
        <v>73295</v>
      </c>
      <c r="C22" s="41">
        <v>34</v>
      </c>
      <c r="D22" s="40">
        <v>34</v>
      </c>
      <c r="E22" s="7">
        <v>18</v>
      </c>
      <c r="F22" s="7">
        <v>6</v>
      </c>
      <c r="G22" s="7">
        <v>4</v>
      </c>
      <c r="H22" s="7">
        <v>6</v>
      </c>
      <c r="I22" s="7">
        <v>24</v>
      </c>
      <c r="J22" s="22">
        <v>33</v>
      </c>
      <c r="K22" s="23">
        <f t="shared" si="0"/>
        <v>97.058823529411768</v>
      </c>
      <c r="L22" s="44">
        <f t="shared" si="1"/>
        <v>52.941176470588239</v>
      </c>
      <c r="M22" s="19">
        <f t="shared" si="2"/>
        <v>17.647058823529413</v>
      </c>
      <c r="N22" s="26">
        <f t="shared" si="3"/>
        <v>17.647058823529413</v>
      </c>
      <c r="O22" s="15">
        <f t="shared" si="4"/>
        <v>11.76470588235294</v>
      </c>
      <c r="P22" s="56">
        <f t="shared" si="5"/>
        <v>75</v>
      </c>
      <c r="Q22" s="7">
        <v>18</v>
      </c>
      <c r="R22" s="55">
        <f t="shared" si="6"/>
        <v>54.54545454545454</v>
      </c>
    </row>
    <row r="23" spans="1:18" x14ac:dyDescent="0.55000000000000004">
      <c r="A23" s="105"/>
      <c r="B23" s="7">
        <v>81864</v>
      </c>
      <c r="C23" s="41">
        <v>34</v>
      </c>
      <c r="D23" s="40">
        <v>14</v>
      </c>
      <c r="E23" s="7">
        <v>6</v>
      </c>
      <c r="F23" s="7">
        <v>0</v>
      </c>
      <c r="G23" s="7">
        <v>6</v>
      </c>
      <c r="H23" s="7">
        <v>2</v>
      </c>
      <c r="I23" s="7">
        <v>6</v>
      </c>
      <c r="J23" s="22">
        <v>14</v>
      </c>
      <c r="K23" s="23">
        <f t="shared" si="0"/>
        <v>100</v>
      </c>
      <c r="L23" s="44">
        <f t="shared" si="1"/>
        <v>42.857142857142854</v>
      </c>
      <c r="M23" s="19">
        <f t="shared" si="2"/>
        <v>0</v>
      </c>
      <c r="N23" s="26">
        <f t="shared" si="3"/>
        <v>14.285714285714285</v>
      </c>
      <c r="O23" s="15">
        <f t="shared" si="4"/>
        <v>42.857142857142854</v>
      </c>
      <c r="P23" s="56">
        <f t="shared" si="5"/>
        <v>100</v>
      </c>
      <c r="Q23" s="7">
        <v>6</v>
      </c>
      <c r="R23" s="55">
        <f t="shared" si="6"/>
        <v>42.857142857142854</v>
      </c>
    </row>
    <row r="24" spans="1:18" ht="28.5" customHeight="1" x14ac:dyDescent="0.55000000000000004">
      <c r="A24" s="2" t="s">
        <v>20</v>
      </c>
      <c r="B24" s="7">
        <v>75774</v>
      </c>
      <c r="C24" s="41">
        <v>21</v>
      </c>
      <c r="D24" s="40">
        <v>19</v>
      </c>
      <c r="E24" s="7">
        <v>11</v>
      </c>
      <c r="F24" s="7">
        <v>3</v>
      </c>
      <c r="G24" s="7">
        <v>0</v>
      </c>
      <c r="H24" s="7">
        <v>5</v>
      </c>
      <c r="I24" s="7">
        <v>14</v>
      </c>
      <c r="J24" s="22">
        <v>8</v>
      </c>
      <c r="K24" s="23">
        <f t="shared" si="0"/>
        <v>42.105263157894733</v>
      </c>
      <c r="L24" s="44">
        <f t="shared" si="1"/>
        <v>57.894736842105267</v>
      </c>
      <c r="M24" s="19">
        <f t="shared" si="2"/>
        <v>15.789473684210526</v>
      </c>
      <c r="N24" s="26">
        <f t="shared" si="3"/>
        <v>26.315789473684209</v>
      </c>
      <c r="O24" s="15">
        <f t="shared" si="4"/>
        <v>0</v>
      </c>
      <c r="P24" s="56">
        <f t="shared" si="5"/>
        <v>78.571428571428569</v>
      </c>
      <c r="Q24" s="7">
        <v>4</v>
      </c>
      <c r="R24" s="55">
        <f t="shared" si="6"/>
        <v>50</v>
      </c>
    </row>
    <row r="25" spans="1:18" ht="15" customHeight="1" x14ac:dyDescent="0.55000000000000004">
      <c r="A25" s="102" t="s">
        <v>21</v>
      </c>
      <c r="B25" s="7">
        <v>73282</v>
      </c>
      <c r="C25" s="41">
        <v>35</v>
      </c>
      <c r="D25" s="40">
        <v>35</v>
      </c>
      <c r="E25" s="7">
        <v>32</v>
      </c>
      <c r="F25" s="7">
        <v>0</v>
      </c>
      <c r="G25" s="7">
        <v>1</v>
      </c>
      <c r="H25" s="7">
        <v>2</v>
      </c>
      <c r="I25" s="7">
        <v>32</v>
      </c>
      <c r="J25" s="22">
        <v>34</v>
      </c>
      <c r="K25" s="23">
        <f t="shared" si="0"/>
        <v>97.142857142857139</v>
      </c>
      <c r="L25" s="44">
        <f t="shared" si="1"/>
        <v>91.428571428571431</v>
      </c>
      <c r="M25" s="19">
        <f t="shared" si="2"/>
        <v>0</v>
      </c>
      <c r="N25" s="26">
        <f t="shared" si="3"/>
        <v>5.7142857142857144</v>
      </c>
      <c r="O25" s="15">
        <f t="shared" si="4"/>
        <v>2.8571428571428572</v>
      </c>
      <c r="P25" s="56">
        <f t="shared" si="5"/>
        <v>100</v>
      </c>
      <c r="Q25" s="7">
        <v>31</v>
      </c>
      <c r="R25" s="55">
        <f>(Q25/J25)*100</f>
        <v>91.17647058823529</v>
      </c>
    </row>
    <row r="26" spans="1:18" x14ac:dyDescent="0.55000000000000004">
      <c r="A26" s="102"/>
      <c r="B26" s="7">
        <v>73292</v>
      </c>
      <c r="C26" s="41">
        <v>32</v>
      </c>
      <c r="D26" s="40">
        <v>32</v>
      </c>
      <c r="E26" s="7">
        <v>24</v>
      </c>
      <c r="F26" s="7">
        <v>3</v>
      </c>
      <c r="G26" s="7">
        <v>2</v>
      </c>
      <c r="H26" s="7">
        <v>3</v>
      </c>
      <c r="I26" s="7">
        <v>27</v>
      </c>
      <c r="J26" s="22">
        <v>32</v>
      </c>
      <c r="K26" s="23">
        <f t="shared" si="0"/>
        <v>100</v>
      </c>
      <c r="L26" s="44">
        <f t="shared" si="1"/>
        <v>75</v>
      </c>
      <c r="M26" s="19">
        <f t="shared" si="2"/>
        <v>9.375</v>
      </c>
      <c r="N26" s="26">
        <f t="shared" si="3"/>
        <v>9.375</v>
      </c>
      <c r="O26" s="15">
        <f t="shared" si="4"/>
        <v>6.25</v>
      </c>
      <c r="P26" s="56">
        <f t="shared" si="5"/>
        <v>88.888888888888886</v>
      </c>
      <c r="Q26" s="7">
        <v>24</v>
      </c>
      <c r="R26" s="55">
        <f t="shared" si="6"/>
        <v>75</v>
      </c>
    </row>
    <row r="27" spans="1:18" x14ac:dyDescent="0.55000000000000004">
      <c r="A27" s="102"/>
      <c r="B27" s="7">
        <v>81891</v>
      </c>
      <c r="C27" s="41">
        <v>16</v>
      </c>
      <c r="D27" s="40">
        <v>16</v>
      </c>
      <c r="E27" s="7">
        <v>11</v>
      </c>
      <c r="F27" s="7">
        <v>1</v>
      </c>
      <c r="G27" s="7">
        <v>3</v>
      </c>
      <c r="H27" s="7">
        <v>1</v>
      </c>
      <c r="I27" s="7">
        <v>12</v>
      </c>
      <c r="J27" s="22">
        <v>15</v>
      </c>
      <c r="K27" s="23">
        <f t="shared" si="0"/>
        <v>93.75</v>
      </c>
      <c r="L27" s="44">
        <f t="shared" si="1"/>
        <v>68.75</v>
      </c>
      <c r="M27" s="19">
        <f t="shared" si="2"/>
        <v>6.25</v>
      </c>
      <c r="N27" s="26">
        <f t="shared" si="3"/>
        <v>6.25</v>
      </c>
      <c r="O27" s="15">
        <f t="shared" si="4"/>
        <v>18.75</v>
      </c>
      <c r="P27" s="56">
        <f t="shared" si="5"/>
        <v>91.666666666666657</v>
      </c>
      <c r="Q27" s="7">
        <v>10</v>
      </c>
      <c r="R27" s="55">
        <f t="shared" si="6"/>
        <v>66.666666666666657</v>
      </c>
    </row>
    <row r="28" spans="1:18" ht="19.5" customHeight="1" x14ac:dyDescent="0.55000000000000004">
      <c r="A28" s="102" t="s">
        <v>22</v>
      </c>
      <c r="B28" s="7">
        <v>75662</v>
      </c>
      <c r="C28" s="41">
        <v>28</v>
      </c>
      <c r="D28" s="40">
        <v>28</v>
      </c>
      <c r="E28" s="7">
        <v>26</v>
      </c>
      <c r="F28" s="7">
        <v>2</v>
      </c>
      <c r="G28" s="7">
        <v>0</v>
      </c>
      <c r="H28" s="7">
        <v>0</v>
      </c>
      <c r="I28" s="7">
        <v>28</v>
      </c>
      <c r="J28" s="22">
        <v>28</v>
      </c>
      <c r="K28" s="23">
        <f t="shared" si="0"/>
        <v>100</v>
      </c>
      <c r="L28" s="44">
        <f t="shared" si="1"/>
        <v>92.857142857142861</v>
      </c>
      <c r="M28" s="19">
        <f t="shared" si="2"/>
        <v>7.1428571428571423</v>
      </c>
      <c r="N28" s="26">
        <f t="shared" si="3"/>
        <v>0</v>
      </c>
      <c r="O28" s="15">
        <f t="shared" si="4"/>
        <v>0</v>
      </c>
      <c r="P28" s="56">
        <f t="shared" si="5"/>
        <v>92.857142857142861</v>
      </c>
      <c r="Q28" s="7">
        <v>26</v>
      </c>
      <c r="R28" s="55">
        <f t="shared" si="6"/>
        <v>92.857142857142861</v>
      </c>
    </row>
    <row r="29" spans="1:18" x14ac:dyDescent="0.55000000000000004">
      <c r="A29" s="102"/>
      <c r="B29" s="7">
        <v>75664</v>
      </c>
      <c r="C29" s="41">
        <v>17</v>
      </c>
      <c r="D29" s="40">
        <v>17</v>
      </c>
      <c r="E29" s="7">
        <v>15</v>
      </c>
      <c r="F29" s="7">
        <v>1</v>
      </c>
      <c r="G29" s="7">
        <v>0</v>
      </c>
      <c r="H29" s="7">
        <v>1</v>
      </c>
      <c r="I29" s="7">
        <v>16</v>
      </c>
      <c r="J29" s="22">
        <v>16</v>
      </c>
      <c r="K29" s="23">
        <f t="shared" si="0"/>
        <v>94.117647058823522</v>
      </c>
      <c r="L29" s="44">
        <f t="shared" si="1"/>
        <v>88.235294117647058</v>
      </c>
      <c r="M29" s="19">
        <f t="shared" si="2"/>
        <v>5.8823529411764701</v>
      </c>
      <c r="N29" s="26">
        <f t="shared" si="3"/>
        <v>5.8823529411764701</v>
      </c>
      <c r="O29" s="15">
        <f t="shared" si="4"/>
        <v>0</v>
      </c>
      <c r="P29" s="56">
        <f t="shared" si="5"/>
        <v>93.75</v>
      </c>
      <c r="Q29" s="7">
        <v>14</v>
      </c>
      <c r="R29" s="55">
        <f t="shared" si="6"/>
        <v>87.5</v>
      </c>
    </row>
    <row r="30" spans="1:18" x14ac:dyDescent="0.55000000000000004">
      <c r="A30" s="102" t="s">
        <v>23</v>
      </c>
      <c r="B30" s="7">
        <v>75651</v>
      </c>
      <c r="C30" s="41">
        <v>27</v>
      </c>
      <c r="D30" s="40">
        <v>27</v>
      </c>
      <c r="E30" s="7">
        <v>19</v>
      </c>
      <c r="F30" s="7">
        <v>5</v>
      </c>
      <c r="G30" s="7">
        <v>3</v>
      </c>
      <c r="H30" s="7">
        <v>0</v>
      </c>
      <c r="I30" s="7">
        <v>24</v>
      </c>
      <c r="J30" s="22">
        <v>24</v>
      </c>
      <c r="K30" s="23">
        <f t="shared" si="0"/>
        <v>88.888888888888886</v>
      </c>
      <c r="L30" s="44">
        <f t="shared" si="1"/>
        <v>70.370370370370367</v>
      </c>
      <c r="M30" s="19">
        <f t="shared" si="2"/>
        <v>18.518518518518519</v>
      </c>
      <c r="N30" s="26">
        <f t="shared" si="3"/>
        <v>0</v>
      </c>
      <c r="O30" s="15">
        <f t="shared" si="4"/>
        <v>11.111111111111111</v>
      </c>
      <c r="P30" s="56">
        <f t="shared" si="5"/>
        <v>79.166666666666657</v>
      </c>
      <c r="Q30" s="7">
        <v>19</v>
      </c>
      <c r="R30" s="55">
        <f t="shared" si="6"/>
        <v>79.166666666666657</v>
      </c>
    </row>
    <row r="31" spans="1:18" x14ac:dyDescent="0.55000000000000004">
      <c r="A31" s="102"/>
      <c r="B31" s="7">
        <v>75653</v>
      </c>
      <c r="C31" s="41">
        <v>27</v>
      </c>
      <c r="D31" s="40">
        <v>27</v>
      </c>
      <c r="E31" s="7">
        <v>6</v>
      </c>
      <c r="F31" s="7">
        <v>10</v>
      </c>
      <c r="G31" s="7">
        <v>11</v>
      </c>
      <c r="H31" s="7">
        <v>0</v>
      </c>
      <c r="I31" s="7">
        <v>16</v>
      </c>
      <c r="J31" s="22">
        <v>23</v>
      </c>
      <c r="K31" s="23">
        <f t="shared" si="0"/>
        <v>85.18518518518519</v>
      </c>
      <c r="L31" s="44">
        <f t="shared" si="1"/>
        <v>22.222222222222221</v>
      </c>
      <c r="M31" s="19">
        <f t="shared" si="2"/>
        <v>37.037037037037038</v>
      </c>
      <c r="N31" s="26">
        <f t="shared" si="3"/>
        <v>0</v>
      </c>
      <c r="O31" s="15">
        <f t="shared" si="4"/>
        <v>40.74074074074074</v>
      </c>
      <c r="P31" s="56">
        <f t="shared" si="5"/>
        <v>37.5</v>
      </c>
      <c r="Q31" s="7">
        <v>10</v>
      </c>
      <c r="R31" s="55">
        <f t="shared" si="6"/>
        <v>43.478260869565219</v>
      </c>
    </row>
    <row r="32" spans="1:18" x14ac:dyDescent="0.55000000000000004">
      <c r="A32" s="102" t="s">
        <v>24</v>
      </c>
      <c r="B32" s="7">
        <v>80634</v>
      </c>
      <c r="C32" s="41">
        <v>15</v>
      </c>
      <c r="D32" s="40">
        <v>15</v>
      </c>
      <c r="E32" s="7">
        <v>12</v>
      </c>
      <c r="F32" s="7">
        <v>1</v>
      </c>
      <c r="G32" s="7">
        <v>0</v>
      </c>
      <c r="H32" s="7">
        <v>2</v>
      </c>
      <c r="I32" s="7">
        <v>13</v>
      </c>
      <c r="J32" s="22">
        <v>13</v>
      </c>
      <c r="K32" s="23">
        <f t="shared" si="0"/>
        <v>86.666666666666671</v>
      </c>
      <c r="L32" s="44">
        <f t="shared" si="1"/>
        <v>80</v>
      </c>
      <c r="M32" s="19">
        <f t="shared" si="2"/>
        <v>6.666666666666667</v>
      </c>
      <c r="N32" s="26">
        <f t="shared" si="3"/>
        <v>13.333333333333334</v>
      </c>
      <c r="O32" s="15">
        <f t="shared" si="4"/>
        <v>0</v>
      </c>
      <c r="P32" s="56">
        <f t="shared" si="5"/>
        <v>92.307692307692307</v>
      </c>
      <c r="Q32" s="7">
        <v>11</v>
      </c>
      <c r="R32" s="55">
        <f t="shared" si="6"/>
        <v>84.615384615384613</v>
      </c>
    </row>
    <row r="33" spans="1:18" x14ac:dyDescent="0.55000000000000004">
      <c r="A33" s="102"/>
      <c r="B33" s="7">
        <v>80679</v>
      </c>
      <c r="C33" s="41">
        <v>17</v>
      </c>
      <c r="D33" s="40">
        <v>17</v>
      </c>
      <c r="E33" s="7">
        <v>14</v>
      </c>
      <c r="F33" s="7">
        <v>0</v>
      </c>
      <c r="G33" s="7">
        <v>0</v>
      </c>
      <c r="H33" s="7">
        <v>3</v>
      </c>
      <c r="I33" s="7">
        <v>14</v>
      </c>
      <c r="J33" s="22">
        <v>16</v>
      </c>
      <c r="K33" s="23">
        <f t="shared" si="0"/>
        <v>94.117647058823522</v>
      </c>
      <c r="L33" s="44">
        <f t="shared" si="1"/>
        <v>82.35294117647058</v>
      </c>
      <c r="M33" s="19">
        <f t="shared" si="2"/>
        <v>0</v>
      </c>
      <c r="N33" s="26">
        <f t="shared" si="3"/>
        <v>17.647058823529413</v>
      </c>
      <c r="O33" s="15">
        <f t="shared" si="4"/>
        <v>0</v>
      </c>
      <c r="P33" s="56">
        <f t="shared" si="5"/>
        <v>100</v>
      </c>
      <c r="Q33" s="7">
        <v>13</v>
      </c>
      <c r="R33" s="55">
        <f t="shared" si="6"/>
        <v>81.25</v>
      </c>
    </row>
    <row r="34" spans="1:18" ht="31.5" customHeight="1" x14ac:dyDescent="0.55000000000000004">
      <c r="A34" s="102" t="s">
        <v>25</v>
      </c>
      <c r="B34" s="154" t="s">
        <v>73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6"/>
    </row>
    <row r="35" spans="1:18" ht="25.5" customHeight="1" x14ac:dyDescent="0.55000000000000004">
      <c r="A35" s="102"/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2"/>
    </row>
    <row r="36" spans="1:18" x14ac:dyDescent="0.55000000000000004">
      <c r="A36" s="102" t="s">
        <v>26</v>
      </c>
      <c r="B36" s="7">
        <v>83572</v>
      </c>
      <c r="C36" s="41">
        <v>20</v>
      </c>
      <c r="D36" s="40">
        <v>20</v>
      </c>
      <c r="E36" s="7">
        <v>20</v>
      </c>
      <c r="F36" s="7">
        <v>0</v>
      </c>
      <c r="G36" s="7">
        <v>0</v>
      </c>
      <c r="H36" s="7">
        <v>0</v>
      </c>
      <c r="I36" s="7">
        <v>20</v>
      </c>
      <c r="J36" s="22">
        <v>20</v>
      </c>
      <c r="K36" s="23">
        <f>(J36/D36)*100</f>
        <v>100</v>
      </c>
      <c r="L36" s="44">
        <f>(E36/D36)*100</f>
        <v>100</v>
      </c>
      <c r="M36" s="19">
        <f>(F36/D36)*100</f>
        <v>0</v>
      </c>
      <c r="N36" s="26">
        <f>(H36/D36)*100</f>
        <v>0</v>
      </c>
      <c r="O36" s="15">
        <f>(G36/D36)*100</f>
        <v>0</v>
      </c>
      <c r="P36" s="56">
        <f>(E36/I36)*100</f>
        <v>100</v>
      </c>
      <c r="Q36" s="7">
        <v>20</v>
      </c>
      <c r="R36" s="55">
        <f t="shared" ref="R36:R37" si="7">(Q36/J36)*100</f>
        <v>100</v>
      </c>
    </row>
    <row r="37" spans="1:18" x14ac:dyDescent="0.55000000000000004">
      <c r="A37" s="102"/>
      <c r="B37" s="7">
        <v>83577</v>
      </c>
      <c r="C37" s="41">
        <v>12</v>
      </c>
      <c r="D37" s="40">
        <v>12</v>
      </c>
      <c r="E37" s="7">
        <v>10</v>
      </c>
      <c r="F37" s="7">
        <v>0</v>
      </c>
      <c r="G37" s="7">
        <v>2</v>
      </c>
      <c r="H37" s="7">
        <v>0</v>
      </c>
      <c r="I37" s="7">
        <v>10</v>
      </c>
      <c r="J37" s="22">
        <v>12</v>
      </c>
      <c r="K37" s="23">
        <f>(J37/D37)*100</f>
        <v>100</v>
      </c>
      <c r="L37" s="44">
        <f>(E37/D37)*100</f>
        <v>83.333333333333343</v>
      </c>
      <c r="M37" s="19">
        <f>(F37/D37)*100</f>
        <v>0</v>
      </c>
      <c r="N37" s="26">
        <f>(H37/D37)*100</f>
        <v>0</v>
      </c>
      <c r="O37" s="15">
        <f>(G37/D37)*100</f>
        <v>16.666666666666664</v>
      </c>
      <c r="P37" s="56">
        <f>(E37/I37)*100</f>
        <v>100</v>
      </c>
      <c r="Q37" s="7">
        <v>10</v>
      </c>
      <c r="R37" s="55">
        <f t="shared" si="7"/>
        <v>83.333333333333343</v>
      </c>
    </row>
    <row r="38" spans="1:18" ht="28.8" x14ac:dyDescent="0.55000000000000004">
      <c r="A38" s="2" t="s">
        <v>27</v>
      </c>
      <c r="B38" s="163" t="s">
        <v>73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/>
    </row>
    <row r="39" spans="1:18" x14ac:dyDescent="0.55000000000000004">
      <c r="A39" s="102" t="s">
        <v>28</v>
      </c>
      <c r="B39" s="7">
        <v>80638</v>
      </c>
      <c r="C39" s="41">
        <v>13</v>
      </c>
      <c r="D39" s="40">
        <v>13</v>
      </c>
      <c r="E39" s="7">
        <v>12</v>
      </c>
      <c r="F39" s="7">
        <v>0</v>
      </c>
      <c r="G39" s="7">
        <v>0</v>
      </c>
      <c r="H39" s="7">
        <v>1</v>
      </c>
      <c r="I39" s="7">
        <v>12</v>
      </c>
      <c r="J39" s="22">
        <v>13</v>
      </c>
      <c r="K39" s="23">
        <f>(J39/D39)*100</f>
        <v>100</v>
      </c>
      <c r="L39" s="44">
        <f>(E39/D39)*100</f>
        <v>92.307692307692307</v>
      </c>
      <c r="M39" s="19">
        <f>(F39/D39)*100</f>
        <v>0</v>
      </c>
      <c r="N39" s="26">
        <f>(H39/D39)*100</f>
        <v>7.6923076923076925</v>
      </c>
      <c r="O39" s="15">
        <f>(G39/D39)*100</f>
        <v>0</v>
      </c>
      <c r="P39" s="56">
        <f>(E39/I39)*100</f>
        <v>100</v>
      </c>
      <c r="Q39" s="7">
        <v>12</v>
      </c>
      <c r="R39" s="55">
        <f t="shared" ref="R39:R42" si="8">(Q39/J39)*100</f>
        <v>92.307692307692307</v>
      </c>
    </row>
    <row r="40" spans="1:18" x14ac:dyDescent="0.55000000000000004">
      <c r="A40" s="102"/>
      <c r="B40" s="7">
        <v>80685</v>
      </c>
      <c r="C40" s="41">
        <v>10</v>
      </c>
      <c r="D40" s="40">
        <v>10</v>
      </c>
      <c r="E40" s="7">
        <v>10</v>
      </c>
      <c r="F40" s="7">
        <v>0</v>
      </c>
      <c r="G40" s="7">
        <v>0</v>
      </c>
      <c r="H40" s="7">
        <v>0</v>
      </c>
      <c r="I40" s="7">
        <v>10</v>
      </c>
      <c r="J40" s="22">
        <v>10</v>
      </c>
      <c r="K40" s="23">
        <f>(J40/D40)*100</f>
        <v>100</v>
      </c>
      <c r="L40" s="44">
        <f>(E40/D40)*100</f>
        <v>100</v>
      </c>
      <c r="M40" s="19">
        <f>(F40/D40)*100</f>
        <v>0</v>
      </c>
      <c r="N40" s="26">
        <f>(H40/D40)*100</f>
        <v>0</v>
      </c>
      <c r="O40" s="15">
        <f>(G40/D40)*100</f>
        <v>0</v>
      </c>
      <c r="P40" s="56">
        <f>(E40/I40)*100</f>
        <v>100</v>
      </c>
      <c r="Q40" s="7">
        <v>10</v>
      </c>
      <c r="R40" s="55">
        <f t="shared" si="8"/>
        <v>100</v>
      </c>
    </row>
    <row r="41" spans="1:18" x14ac:dyDescent="0.55000000000000004">
      <c r="A41" s="102" t="s">
        <v>29</v>
      </c>
      <c r="B41" s="7">
        <v>80637</v>
      </c>
      <c r="C41" s="41">
        <v>12</v>
      </c>
      <c r="D41" s="40">
        <v>12</v>
      </c>
      <c r="E41" s="7">
        <v>10</v>
      </c>
      <c r="F41" s="7">
        <v>0</v>
      </c>
      <c r="G41" s="7">
        <v>1</v>
      </c>
      <c r="H41" s="7">
        <v>1</v>
      </c>
      <c r="I41" s="7">
        <v>10</v>
      </c>
      <c r="J41" s="22">
        <v>12</v>
      </c>
      <c r="K41" s="23">
        <f>(J41/D41)*100</f>
        <v>100</v>
      </c>
      <c r="L41" s="44">
        <f>(E41/D41)*100</f>
        <v>83.333333333333343</v>
      </c>
      <c r="M41" s="19">
        <f>(F41/D41)*100</f>
        <v>0</v>
      </c>
      <c r="N41" s="26">
        <f>(H41/D41)*100</f>
        <v>8.3333333333333321</v>
      </c>
      <c r="O41" s="15">
        <f>(G41/D41)*100</f>
        <v>8.3333333333333321</v>
      </c>
      <c r="P41" s="56">
        <f>(E41/I41)*100</f>
        <v>100</v>
      </c>
      <c r="Q41" s="7">
        <v>10</v>
      </c>
      <c r="R41" s="55">
        <f t="shared" si="8"/>
        <v>83.333333333333343</v>
      </c>
    </row>
    <row r="42" spans="1:18" x14ac:dyDescent="0.55000000000000004">
      <c r="A42" s="102"/>
      <c r="B42" s="7">
        <v>80680</v>
      </c>
      <c r="C42" s="41">
        <v>19</v>
      </c>
      <c r="D42" s="40">
        <v>19</v>
      </c>
      <c r="E42" s="7">
        <v>18</v>
      </c>
      <c r="F42" s="7">
        <v>0</v>
      </c>
      <c r="G42" s="7">
        <v>0</v>
      </c>
      <c r="H42" s="7">
        <v>1</v>
      </c>
      <c r="I42" s="7">
        <v>18</v>
      </c>
      <c r="J42" s="22">
        <v>18</v>
      </c>
      <c r="K42" s="23">
        <f>(J42/D42)*100</f>
        <v>94.73684210526315</v>
      </c>
      <c r="L42" s="44">
        <f>(E42/D42)*100</f>
        <v>94.73684210526315</v>
      </c>
      <c r="M42" s="19">
        <f>(F42/D42)*100</f>
        <v>0</v>
      </c>
      <c r="N42" s="26">
        <f>(H42/D42)*100</f>
        <v>5.2631578947368416</v>
      </c>
      <c r="O42" s="15">
        <f>(G42/D42)*100</f>
        <v>0</v>
      </c>
      <c r="P42" s="56">
        <f>(E42/I42)*100</f>
        <v>100</v>
      </c>
      <c r="Q42" s="7">
        <v>17</v>
      </c>
      <c r="R42" s="55">
        <f t="shared" si="8"/>
        <v>94.444444444444443</v>
      </c>
    </row>
    <row r="43" spans="1:18" ht="28.5" customHeight="1" x14ac:dyDescent="0.55000000000000004">
      <c r="A43" s="2" t="s">
        <v>30</v>
      </c>
      <c r="B43" s="183" t="s">
        <v>73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</row>
    <row r="44" spans="1:18" x14ac:dyDescent="0.55000000000000004">
      <c r="A44" s="102" t="s">
        <v>31</v>
      </c>
      <c r="B44" s="7">
        <v>80633</v>
      </c>
      <c r="C44" s="41">
        <v>22</v>
      </c>
      <c r="D44" s="40">
        <v>22</v>
      </c>
      <c r="E44" s="42">
        <v>21</v>
      </c>
      <c r="F44" s="7">
        <v>0</v>
      </c>
      <c r="G44" s="7">
        <v>0</v>
      </c>
      <c r="H44" s="7">
        <v>1</v>
      </c>
      <c r="I44" s="7">
        <v>21</v>
      </c>
      <c r="J44" s="22">
        <v>21</v>
      </c>
      <c r="K44" s="23">
        <f>(J44/D44)*100</f>
        <v>95.454545454545453</v>
      </c>
      <c r="L44" s="44">
        <f>(E44/D44)*100</f>
        <v>95.454545454545453</v>
      </c>
      <c r="M44" s="19">
        <f>(F44/D44)*100</f>
        <v>0</v>
      </c>
      <c r="N44" s="26">
        <f>(H44/D44)*100</f>
        <v>4.5454545454545459</v>
      </c>
      <c r="O44" s="15">
        <f>(G44/D44)*100</f>
        <v>0</v>
      </c>
      <c r="P44" s="56">
        <f>(E44/I44)*100</f>
        <v>100</v>
      </c>
      <c r="Q44" s="7">
        <v>20</v>
      </c>
      <c r="R44" s="55">
        <f t="shared" ref="R44:R45" si="9">(Q44/J44)*100</f>
        <v>95.238095238095227</v>
      </c>
    </row>
    <row r="45" spans="1:18" x14ac:dyDescent="0.55000000000000004">
      <c r="A45" s="102"/>
      <c r="B45" s="7">
        <v>80676</v>
      </c>
      <c r="C45" s="41">
        <v>15</v>
      </c>
      <c r="D45" s="40">
        <v>15</v>
      </c>
      <c r="E45" s="7">
        <v>13</v>
      </c>
      <c r="F45" s="7">
        <v>0</v>
      </c>
      <c r="G45" s="7">
        <v>2</v>
      </c>
      <c r="H45" s="7">
        <v>0</v>
      </c>
      <c r="I45" s="7">
        <v>13</v>
      </c>
      <c r="J45" s="22">
        <v>15</v>
      </c>
      <c r="K45" s="23">
        <f>(J45/D45)*100</f>
        <v>100</v>
      </c>
      <c r="L45" s="44">
        <f>(E45/D45)*100</f>
        <v>86.666666666666671</v>
      </c>
      <c r="M45" s="19">
        <f>(F45/D45)*100</f>
        <v>0</v>
      </c>
      <c r="N45" s="26">
        <f>(H45/D45)*100</f>
        <v>0</v>
      </c>
      <c r="O45" s="15">
        <f>(G45/D45)*100</f>
        <v>13.333333333333334</v>
      </c>
      <c r="P45" s="56">
        <f>(E45/I45)*100</f>
        <v>100</v>
      </c>
      <c r="Q45" s="7">
        <v>13</v>
      </c>
      <c r="R45" s="55">
        <f t="shared" si="9"/>
        <v>86.666666666666671</v>
      </c>
    </row>
    <row r="46" spans="1:18" ht="48" customHeight="1" x14ac:dyDescent="0.55000000000000004">
      <c r="A46" s="2" t="s">
        <v>32</v>
      </c>
      <c r="B46" s="183" t="s">
        <v>73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5"/>
    </row>
    <row r="47" spans="1:18" ht="18" customHeight="1" x14ac:dyDescent="0.55000000000000004">
      <c r="A47" s="102" t="s">
        <v>33</v>
      </c>
      <c r="B47" s="7">
        <v>83570</v>
      </c>
      <c r="C47" s="41">
        <v>20</v>
      </c>
      <c r="D47" s="40">
        <v>20</v>
      </c>
      <c r="E47" s="7">
        <v>20</v>
      </c>
      <c r="F47" s="7">
        <v>0</v>
      </c>
      <c r="G47" s="7">
        <v>0</v>
      </c>
      <c r="H47" s="7">
        <v>0</v>
      </c>
      <c r="I47" s="7">
        <v>20</v>
      </c>
      <c r="J47" s="22">
        <v>20</v>
      </c>
      <c r="K47" s="23">
        <f>(J47/D47)*100</f>
        <v>100</v>
      </c>
      <c r="L47" s="44">
        <f>(E47/D47)*100</f>
        <v>100</v>
      </c>
      <c r="M47" s="19">
        <f>(F47/D47)*100</f>
        <v>0</v>
      </c>
      <c r="N47" s="26">
        <f>(H47/D47)*100</f>
        <v>0</v>
      </c>
      <c r="O47" s="15">
        <f>(G47/D47)*100</f>
        <v>0</v>
      </c>
      <c r="P47" s="56">
        <f>(E47/I47)*100</f>
        <v>100</v>
      </c>
      <c r="Q47" s="7">
        <v>20</v>
      </c>
      <c r="R47" s="55">
        <f t="shared" ref="R47:R48" si="10">(Q47/J47)*100</f>
        <v>100</v>
      </c>
    </row>
    <row r="48" spans="1:18" ht="17.25" customHeight="1" x14ac:dyDescent="0.55000000000000004">
      <c r="A48" s="102"/>
      <c r="B48" s="7">
        <v>83575</v>
      </c>
      <c r="C48" s="41">
        <v>11</v>
      </c>
      <c r="D48" s="40">
        <v>11</v>
      </c>
      <c r="E48" s="7">
        <v>11</v>
      </c>
      <c r="F48" s="7">
        <v>0</v>
      </c>
      <c r="G48" s="7">
        <v>0</v>
      </c>
      <c r="H48" s="7">
        <v>0</v>
      </c>
      <c r="I48" s="7">
        <v>11</v>
      </c>
      <c r="J48" s="22">
        <v>11</v>
      </c>
      <c r="K48" s="23">
        <f>(J48/D48)*100</f>
        <v>100</v>
      </c>
      <c r="L48" s="44">
        <f>(E48/D48)*100</f>
        <v>100</v>
      </c>
      <c r="M48" s="19">
        <f>(F48/D48)*100</f>
        <v>0</v>
      </c>
      <c r="N48" s="26">
        <f>(H48/D48)*100</f>
        <v>0</v>
      </c>
      <c r="O48" s="15">
        <f>(G48/D48)*100</f>
        <v>0</v>
      </c>
      <c r="P48" s="56">
        <f>(E48/I48)*100</f>
        <v>100</v>
      </c>
      <c r="Q48" s="7">
        <v>11</v>
      </c>
      <c r="R48" s="55">
        <f t="shared" si="10"/>
        <v>100</v>
      </c>
    </row>
    <row r="49" spans="1:18" ht="28.8" x14ac:dyDescent="0.55000000000000004">
      <c r="A49" s="2" t="s">
        <v>34</v>
      </c>
      <c r="B49" s="183" t="s">
        <v>73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5"/>
    </row>
    <row r="50" spans="1:18" x14ac:dyDescent="0.55000000000000004">
      <c r="A50" s="102" t="s">
        <v>35</v>
      </c>
      <c r="B50" s="7">
        <v>75667</v>
      </c>
      <c r="C50" s="41">
        <v>28</v>
      </c>
      <c r="D50" s="40">
        <v>27</v>
      </c>
      <c r="E50" s="7">
        <v>12</v>
      </c>
      <c r="F50" s="7">
        <v>13</v>
      </c>
      <c r="G50" s="7">
        <v>1</v>
      </c>
      <c r="H50" s="7">
        <v>1</v>
      </c>
      <c r="I50" s="7">
        <v>25</v>
      </c>
      <c r="J50" s="22">
        <v>25</v>
      </c>
      <c r="K50" s="23">
        <f>(J50/D50)*100</f>
        <v>92.592592592592595</v>
      </c>
      <c r="L50" s="44">
        <f>(E50/D50)*100</f>
        <v>44.444444444444443</v>
      </c>
      <c r="M50" s="19">
        <f>(F50/D50)*100</f>
        <v>48.148148148148145</v>
      </c>
      <c r="N50" s="26">
        <f>(H50/D50)*100</f>
        <v>3.7037037037037033</v>
      </c>
      <c r="O50" s="15">
        <f>(G50/D50)*100</f>
        <v>3.7037037037037033</v>
      </c>
      <c r="P50" s="56">
        <f>(E50/I50)*100</f>
        <v>48</v>
      </c>
      <c r="Q50" s="7">
        <v>12</v>
      </c>
      <c r="R50" s="55">
        <f t="shared" ref="R50:R51" si="11">(Q50/J50)*100</f>
        <v>48</v>
      </c>
    </row>
    <row r="51" spans="1:18" x14ac:dyDescent="0.55000000000000004">
      <c r="A51" s="102"/>
      <c r="B51" s="7">
        <v>75668</v>
      </c>
      <c r="C51" s="41">
        <v>15</v>
      </c>
      <c r="D51" s="40">
        <v>15</v>
      </c>
      <c r="E51" s="7">
        <v>8</v>
      </c>
      <c r="F51" s="7">
        <v>4</v>
      </c>
      <c r="G51" s="7">
        <v>3</v>
      </c>
      <c r="H51" s="7">
        <v>0</v>
      </c>
      <c r="I51" s="7">
        <v>12</v>
      </c>
      <c r="J51" s="22">
        <v>15</v>
      </c>
      <c r="K51" s="23">
        <f>(J51/D51)*100</f>
        <v>100</v>
      </c>
      <c r="L51" s="44">
        <f>(E51/D51)*100</f>
        <v>53.333333333333336</v>
      </c>
      <c r="M51" s="19">
        <f>(F51/D51)*100</f>
        <v>26.666666666666668</v>
      </c>
      <c r="N51" s="26">
        <f>(H51/D51)*100</f>
        <v>0</v>
      </c>
      <c r="O51" s="15">
        <f>(G51/D51)*100</f>
        <v>20</v>
      </c>
      <c r="P51" s="56">
        <f>(E51/I51)*100</f>
        <v>66.666666666666657</v>
      </c>
      <c r="Q51" s="7">
        <v>8</v>
      </c>
      <c r="R51" s="55">
        <f t="shared" si="11"/>
        <v>53.333333333333336</v>
      </c>
    </row>
    <row r="52" spans="1:18" ht="28.8" x14ac:dyDescent="0.55000000000000004">
      <c r="A52" s="2" t="s">
        <v>56</v>
      </c>
      <c r="B52" s="154" t="s">
        <v>73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/>
    </row>
    <row r="53" spans="1:18" ht="22.5" customHeight="1" x14ac:dyDescent="0.55000000000000004">
      <c r="A53" s="2" t="s">
        <v>36</v>
      </c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2"/>
    </row>
    <row r="54" spans="1:18" x14ac:dyDescent="0.55000000000000004">
      <c r="A54" s="102" t="s">
        <v>37</v>
      </c>
      <c r="B54" s="7">
        <v>75655</v>
      </c>
      <c r="C54" s="41">
        <v>27</v>
      </c>
      <c r="D54" s="40">
        <v>27</v>
      </c>
      <c r="E54" s="7">
        <v>20</v>
      </c>
      <c r="F54" s="7">
        <v>2</v>
      </c>
      <c r="G54" s="7">
        <v>2</v>
      </c>
      <c r="H54" s="7">
        <v>3</v>
      </c>
      <c r="I54" s="7">
        <v>22</v>
      </c>
      <c r="J54" s="22">
        <v>26</v>
      </c>
      <c r="K54" s="23">
        <f>(J54/D54)*100</f>
        <v>96.296296296296291</v>
      </c>
      <c r="L54" s="44">
        <f>(E54/D54)*100</f>
        <v>74.074074074074076</v>
      </c>
      <c r="M54" s="19">
        <f>(F54/D54)*100</f>
        <v>7.4074074074074066</v>
      </c>
      <c r="N54" s="26">
        <f>(H54/D54)*100</f>
        <v>11.111111111111111</v>
      </c>
      <c r="O54" s="15">
        <f>(G54/D54)*100</f>
        <v>7.4074074074074066</v>
      </c>
      <c r="P54" s="56">
        <f>(E54/I54)*100</f>
        <v>90.909090909090907</v>
      </c>
      <c r="Q54" s="7">
        <v>20</v>
      </c>
      <c r="R54" s="55">
        <f t="shared" ref="R54:R55" si="12">(Q54/J54)*100</f>
        <v>76.923076923076934</v>
      </c>
    </row>
    <row r="55" spans="1:18" x14ac:dyDescent="0.55000000000000004">
      <c r="A55" s="102"/>
      <c r="B55" s="7">
        <v>75657</v>
      </c>
      <c r="C55" s="41">
        <v>23</v>
      </c>
      <c r="D55" s="40">
        <v>22</v>
      </c>
      <c r="E55" s="7">
        <v>18</v>
      </c>
      <c r="F55" s="7">
        <v>1</v>
      </c>
      <c r="G55" s="7">
        <v>3</v>
      </c>
      <c r="H55" s="7">
        <v>0</v>
      </c>
      <c r="I55" s="7">
        <v>19</v>
      </c>
      <c r="J55" s="22">
        <v>21</v>
      </c>
      <c r="K55" s="23">
        <f>(J55/D55)*100</f>
        <v>95.454545454545453</v>
      </c>
      <c r="L55" s="44">
        <f>(E55/D55)*100</f>
        <v>81.818181818181827</v>
      </c>
      <c r="M55" s="19">
        <f>(F55/D55)*100</f>
        <v>4.5454545454545459</v>
      </c>
      <c r="N55" s="26">
        <f>(H55/D55)*100</f>
        <v>0</v>
      </c>
      <c r="O55" s="15">
        <f>(G55/D55)*100</f>
        <v>13.636363636363635</v>
      </c>
      <c r="P55" s="56">
        <f>(E55/I55)*100</f>
        <v>94.73684210526315</v>
      </c>
      <c r="Q55" s="7">
        <v>17</v>
      </c>
      <c r="R55" s="55">
        <f t="shared" si="12"/>
        <v>80.952380952380949</v>
      </c>
    </row>
    <row r="56" spans="1:18" ht="28.8" x14ac:dyDescent="0.55000000000000004">
      <c r="A56" s="2" t="s">
        <v>38</v>
      </c>
      <c r="B56" s="154" t="s">
        <v>73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6"/>
    </row>
    <row r="57" spans="1:18" ht="28.8" x14ac:dyDescent="0.55000000000000004">
      <c r="A57" s="2" t="s">
        <v>39</v>
      </c>
      <c r="B57" s="16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2"/>
    </row>
    <row r="58" spans="1:18" ht="15" customHeight="1" x14ac:dyDescent="0.55000000000000004">
      <c r="A58" s="102" t="s">
        <v>40</v>
      </c>
      <c r="B58" s="7">
        <v>83571</v>
      </c>
      <c r="C58" s="41">
        <v>19</v>
      </c>
      <c r="D58" s="40">
        <v>19</v>
      </c>
      <c r="E58" s="7">
        <v>18</v>
      </c>
      <c r="F58" s="7">
        <v>1</v>
      </c>
      <c r="G58" s="7">
        <v>0</v>
      </c>
      <c r="H58" s="7">
        <v>0</v>
      </c>
      <c r="I58" s="7">
        <v>19</v>
      </c>
      <c r="J58" s="22">
        <v>19</v>
      </c>
      <c r="K58" s="23">
        <f t="shared" ref="K58:K63" si="13">(J58/D58)*100</f>
        <v>100</v>
      </c>
      <c r="L58" s="44">
        <f t="shared" ref="L58:L63" si="14">(E58/D58)*100</f>
        <v>94.73684210526315</v>
      </c>
      <c r="M58" s="19">
        <f t="shared" ref="M58:M63" si="15">(F58/D58)*100</f>
        <v>5.2631578947368416</v>
      </c>
      <c r="N58" s="26">
        <f t="shared" ref="N58:N63" si="16">(H58/D58)*100</f>
        <v>0</v>
      </c>
      <c r="O58" s="15">
        <f t="shared" ref="O58:O63" si="17">(G58/D58)*100</f>
        <v>0</v>
      </c>
      <c r="P58" s="56">
        <f t="shared" ref="P58:P63" si="18">(E58/I58)*100</f>
        <v>94.73684210526315</v>
      </c>
      <c r="Q58" s="7">
        <v>18</v>
      </c>
      <c r="R58" s="55">
        <f t="shared" ref="R58:R63" si="19">(Q58/J58)*100</f>
        <v>94.73684210526315</v>
      </c>
    </row>
    <row r="59" spans="1:18" x14ac:dyDescent="0.55000000000000004">
      <c r="A59" s="102"/>
      <c r="B59" s="7">
        <v>83576</v>
      </c>
      <c r="C59" s="41">
        <v>12</v>
      </c>
      <c r="D59" s="40">
        <v>12</v>
      </c>
      <c r="E59" s="7">
        <v>11</v>
      </c>
      <c r="F59" s="7">
        <v>0</v>
      </c>
      <c r="G59" s="7">
        <v>0</v>
      </c>
      <c r="H59" s="7">
        <v>1</v>
      </c>
      <c r="I59" s="7">
        <v>11</v>
      </c>
      <c r="J59" s="22">
        <v>11</v>
      </c>
      <c r="K59" s="23">
        <f t="shared" si="13"/>
        <v>91.666666666666657</v>
      </c>
      <c r="L59" s="44">
        <f t="shared" si="14"/>
        <v>91.666666666666657</v>
      </c>
      <c r="M59" s="19">
        <f t="shared" si="15"/>
        <v>0</v>
      </c>
      <c r="N59" s="26">
        <f t="shared" si="16"/>
        <v>8.3333333333333321</v>
      </c>
      <c r="O59" s="15">
        <f t="shared" si="17"/>
        <v>0</v>
      </c>
      <c r="P59" s="56">
        <f t="shared" si="18"/>
        <v>100</v>
      </c>
      <c r="Q59" s="7">
        <v>10</v>
      </c>
      <c r="R59" s="55">
        <f t="shared" si="19"/>
        <v>90.909090909090907</v>
      </c>
    </row>
    <row r="60" spans="1:18" x14ac:dyDescent="0.55000000000000004">
      <c r="A60" s="102" t="s">
        <v>41</v>
      </c>
      <c r="B60" s="7">
        <v>80630</v>
      </c>
      <c r="C60" s="41">
        <v>19</v>
      </c>
      <c r="D60" s="40">
        <v>19</v>
      </c>
      <c r="E60" s="7">
        <v>16</v>
      </c>
      <c r="F60" s="7">
        <v>0</v>
      </c>
      <c r="G60" s="7">
        <v>0</v>
      </c>
      <c r="H60" s="7">
        <v>3</v>
      </c>
      <c r="I60" s="7">
        <v>16</v>
      </c>
      <c r="J60" s="22">
        <v>19</v>
      </c>
      <c r="K60" s="23">
        <f t="shared" si="13"/>
        <v>100</v>
      </c>
      <c r="L60" s="44">
        <f t="shared" si="14"/>
        <v>84.210526315789465</v>
      </c>
      <c r="M60" s="19">
        <f t="shared" si="15"/>
        <v>0</v>
      </c>
      <c r="N60" s="26">
        <f t="shared" si="16"/>
        <v>15.789473684210526</v>
      </c>
      <c r="O60" s="15">
        <f t="shared" si="17"/>
        <v>0</v>
      </c>
      <c r="P60" s="56">
        <f t="shared" si="18"/>
        <v>100</v>
      </c>
      <c r="Q60" s="7">
        <v>16</v>
      </c>
      <c r="R60" s="55">
        <f t="shared" si="19"/>
        <v>84.210526315789465</v>
      </c>
    </row>
    <row r="61" spans="1:18" x14ac:dyDescent="0.55000000000000004">
      <c r="A61" s="102"/>
      <c r="B61" s="7">
        <v>80675</v>
      </c>
      <c r="C61" s="41">
        <v>16</v>
      </c>
      <c r="D61" s="40">
        <v>16</v>
      </c>
      <c r="E61" s="7">
        <v>15</v>
      </c>
      <c r="F61" s="7">
        <v>0</v>
      </c>
      <c r="G61" s="7">
        <v>0</v>
      </c>
      <c r="H61" s="7">
        <v>1</v>
      </c>
      <c r="I61" s="7">
        <v>15</v>
      </c>
      <c r="J61" s="22">
        <v>15</v>
      </c>
      <c r="K61" s="23">
        <f t="shared" si="13"/>
        <v>93.75</v>
      </c>
      <c r="L61" s="44">
        <f t="shared" si="14"/>
        <v>93.75</v>
      </c>
      <c r="M61" s="19">
        <f t="shared" si="15"/>
        <v>0</v>
      </c>
      <c r="N61" s="26">
        <f t="shared" si="16"/>
        <v>6.25</v>
      </c>
      <c r="O61" s="15">
        <f t="shared" si="17"/>
        <v>0</v>
      </c>
      <c r="P61" s="56">
        <f t="shared" si="18"/>
        <v>100</v>
      </c>
      <c r="Q61" s="7">
        <v>14</v>
      </c>
      <c r="R61" s="55">
        <f t="shared" si="19"/>
        <v>93.333333333333329</v>
      </c>
    </row>
    <row r="62" spans="1:18" x14ac:dyDescent="0.55000000000000004">
      <c r="A62" s="102" t="s">
        <v>42</v>
      </c>
      <c r="B62" s="7">
        <v>80640</v>
      </c>
      <c r="C62" s="41">
        <v>11</v>
      </c>
      <c r="D62" s="40">
        <v>11</v>
      </c>
      <c r="E62" s="7">
        <v>7</v>
      </c>
      <c r="F62" s="7">
        <v>4</v>
      </c>
      <c r="G62" s="7">
        <v>0</v>
      </c>
      <c r="H62" s="7">
        <v>0</v>
      </c>
      <c r="I62" s="7">
        <v>11</v>
      </c>
      <c r="J62" s="22">
        <v>10</v>
      </c>
      <c r="K62" s="23">
        <f t="shared" si="13"/>
        <v>90.909090909090907</v>
      </c>
      <c r="L62" s="44">
        <f t="shared" si="14"/>
        <v>63.636363636363633</v>
      </c>
      <c r="M62" s="19">
        <f t="shared" si="15"/>
        <v>36.363636363636367</v>
      </c>
      <c r="N62" s="26">
        <f t="shared" si="16"/>
        <v>0</v>
      </c>
      <c r="O62" s="15">
        <f t="shared" si="17"/>
        <v>0</v>
      </c>
      <c r="P62" s="56">
        <f t="shared" si="18"/>
        <v>63.636363636363633</v>
      </c>
      <c r="Q62" s="7">
        <v>6</v>
      </c>
      <c r="R62" s="55">
        <f t="shared" si="19"/>
        <v>60</v>
      </c>
    </row>
    <row r="63" spans="1:18" x14ac:dyDescent="0.55000000000000004">
      <c r="A63" s="102"/>
      <c r="B63" s="7">
        <v>80688</v>
      </c>
      <c r="C63" s="41">
        <v>21</v>
      </c>
      <c r="D63" s="40">
        <v>21</v>
      </c>
      <c r="E63" s="7">
        <v>18</v>
      </c>
      <c r="F63" s="7">
        <v>2</v>
      </c>
      <c r="G63" s="7">
        <v>1</v>
      </c>
      <c r="H63" s="7">
        <v>0</v>
      </c>
      <c r="I63" s="7">
        <v>20</v>
      </c>
      <c r="J63" s="22">
        <v>17</v>
      </c>
      <c r="K63" s="23">
        <f t="shared" si="13"/>
        <v>80.952380952380949</v>
      </c>
      <c r="L63" s="44">
        <f t="shared" si="14"/>
        <v>85.714285714285708</v>
      </c>
      <c r="M63" s="19">
        <f t="shared" si="15"/>
        <v>9.5238095238095237</v>
      </c>
      <c r="N63" s="26">
        <f t="shared" si="16"/>
        <v>0</v>
      </c>
      <c r="O63" s="15">
        <f t="shared" si="17"/>
        <v>4.7619047619047619</v>
      </c>
      <c r="P63" s="56">
        <f t="shared" si="18"/>
        <v>90</v>
      </c>
      <c r="Q63" s="7">
        <v>13</v>
      </c>
      <c r="R63" s="55">
        <f t="shared" si="19"/>
        <v>76.470588235294116</v>
      </c>
    </row>
    <row r="64" spans="1:18" ht="27.75" customHeight="1" x14ac:dyDescent="0.55000000000000004">
      <c r="A64" s="6" t="s">
        <v>43</v>
      </c>
      <c r="B64" s="154" t="s">
        <v>73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</row>
    <row r="65" spans="1:18" ht="19.5" customHeight="1" x14ac:dyDescent="0.55000000000000004">
      <c r="A65" s="4" t="s">
        <v>44</v>
      </c>
      <c r="B65" s="157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</row>
    <row r="66" spans="1:18" ht="28.8" x14ac:dyDescent="0.55000000000000004">
      <c r="A66" s="2" t="s">
        <v>45</v>
      </c>
      <c r="B66" s="157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</row>
    <row r="67" spans="1:18" ht="28.8" x14ac:dyDescent="0.55000000000000004">
      <c r="A67" s="2" t="s">
        <v>46</v>
      </c>
      <c r="B67" s="157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</row>
    <row r="68" spans="1:18" ht="43.2" x14ac:dyDescent="0.55000000000000004">
      <c r="A68" s="2" t="s">
        <v>47</v>
      </c>
      <c r="B68" s="157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</row>
    <row r="69" spans="1:18" ht="28.8" x14ac:dyDescent="0.55000000000000004">
      <c r="A69" s="2" t="s">
        <v>48</v>
      </c>
      <c r="B69" s="160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</row>
    <row r="70" spans="1:18" ht="28.8" x14ac:dyDescent="0.55000000000000004">
      <c r="A70" s="2" t="s">
        <v>49</v>
      </c>
      <c r="B70" s="7">
        <v>85237</v>
      </c>
      <c r="C70" s="41">
        <v>6</v>
      </c>
      <c r="D70" s="40">
        <v>6</v>
      </c>
      <c r="E70" s="7">
        <v>6</v>
      </c>
      <c r="F70" s="7">
        <v>0</v>
      </c>
      <c r="G70" s="7">
        <v>0</v>
      </c>
      <c r="H70" s="7">
        <v>0</v>
      </c>
      <c r="I70" s="7">
        <v>6</v>
      </c>
      <c r="J70" s="22">
        <v>6</v>
      </c>
      <c r="K70" s="23">
        <f>(J70/D70)*100</f>
        <v>100</v>
      </c>
      <c r="L70" s="44">
        <f>(E70/D70)*100</f>
        <v>100</v>
      </c>
      <c r="M70" s="19">
        <f>(F70/D70)*100</f>
        <v>0</v>
      </c>
      <c r="N70" s="26">
        <f>(H70/D70)*100</f>
        <v>0</v>
      </c>
      <c r="O70" s="15">
        <f>(G70/D70)*100</f>
        <v>0</v>
      </c>
      <c r="P70" s="56">
        <f>(E70/I70)*100</f>
        <v>100</v>
      </c>
      <c r="Q70" s="7">
        <v>6</v>
      </c>
      <c r="R70" s="55">
        <f t="shared" ref="R70" si="20">(Q70/J70)*100</f>
        <v>100</v>
      </c>
    </row>
    <row r="71" spans="1:18" ht="28.8" x14ac:dyDescent="0.55000000000000004">
      <c r="A71" s="2" t="s">
        <v>50</v>
      </c>
      <c r="B71" s="183" t="s">
        <v>73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5"/>
    </row>
    <row r="72" spans="1:18" ht="28.8" x14ac:dyDescent="0.55000000000000004">
      <c r="A72" s="2" t="s">
        <v>51</v>
      </c>
      <c r="B72" s="7">
        <v>85234</v>
      </c>
      <c r="C72" s="41">
        <v>14</v>
      </c>
      <c r="D72" s="40">
        <v>14</v>
      </c>
      <c r="E72" s="7">
        <v>14</v>
      </c>
      <c r="F72" s="7">
        <v>0</v>
      </c>
      <c r="G72" s="7">
        <v>0</v>
      </c>
      <c r="H72" s="7">
        <v>0</v>
      </c>
      <c r="I72" s="7">
        <v>14</v>
      </c>
      <c r="J72" s="22">
        <v>14</v>
      </c>
      <c r="K72" s="23">
        <f t="shared" ref="K72:K76" si="21">(J72/D72)*100</f>
        <v>100</v>
      </c>
      <c r="L72" s="44">
        <f>(E72/D72)*100</f>
        <v>100</v>
      </c>
      <c r="M72" s="19">
        <f>(F72/D72)*100</f>
        <v>0</v>
      </c>
      <c r="N72" s="26">
        <f>(H72/D72)*100</f>
        <v>0</v>
      </c>
      <c r="O72" s="15">
        <f>(G72/D72)*100</f>
        <v>0</v>
      </c>
      <c r="P72" s="56">
        <f>(E72/I72)*100</f>
        <v>100</v>
      </c>
      <c r="Q72" s="7">
        <v>14</v>
      </c>
      <c r="R72" s="55">
        <f t="shared" ref="R72" si="22">(Q72/J72)*100</f>
        <v>100</v>
      </c>
    </row>
    <row r="73" spans="1:18" ht="43.2" x14ac:dyDescent="0.55000000000000004">
      <c r="A73" s="2" t="s">
        <v>52</v>
      </c>
      <c r="B73" s="183" t="s">
        <v>73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5"/>
    </row>
    <row r="74" spans="1:18" ht="22.5" customHeight="1" x14ac:dyDescent="0.55000000000000004">
      <c r="A74" s="2" t="s">
        <v>53</v>
      </c>
      <c r="B74" s="7">
        <v>83573</v>
      </c>
      <c r="C74" s="41">
        <v>21</v>
      </c>
      <c r="D74" s="40">
        <v>21</v>
      </c>
      <c r="E74" s="7">
        <v>21</v>
      </c>
      <c r="F74" s="7">
        <v>0</v>
      </c>
      <c r="G74" s="7">
        <v>0</v>
      </c>
      <c r="H74" s="7">
        <v>0</v>
      </c>
      <c r="I74" s="7">
        <v>21</v>
      </c>
      <c r="J74" s="22">
        <v>21</v>
      </c>
      <c r="K74" s="23">
        <f t="shared" si="21"/>
        <v>100</v>
      </c>
      <c r="L74" s="44">
        <f>(E74/D74)*100</f>
        <v>100</v>
      </c>
      <c r="M74" s="19">
        <f>(F74/D74)*100</f>
        <v>0</v>
      </c>
      <c r="N74" s="26">
        <f>(H74/D74)*100</f>
        <v>0</v>
      </c>
      <c r="O74" s="15">
        <f>(G74/D74)*100</f>
        <v>0</v>
      </c>
      <c r="P74" s="56">
        <f>(E74/I74)*100</f>
        <v>100</v>
      </c>
      <c r="Q74" s="7">
        <v>21</v>
      </c>
      <c r="R74" s="55">
        <f t="shared" ref="R74" si="23">(Q74/J74)*100</f>
        <v>100</v>
      </c>
    </row>
    <row r="75" spans="1:18" ht="28.8" x14ac:dyDescent="0.55000000000000004">
      <c r="A75" s="2" t="s">
        <v>54</v>
      </c>
      <c r="B75" s="183" t="s">
        <v>73</v>
      </c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5"/>
    </row>
    <row r="76" spans="1:18" ht="28.8" x14ac:dyDescent="0.55000000000000004">
      <c r="A76" s="2" t="s">
        <v>55</v>
      </c>
      <c r="B76" s="7">
        <v>83574</v>
      </c>
      <c r="C76" s="41">
        <v>23</v>
      </c>
      <c r="D76" s="40">
        <v>22</v>
      </c>
      <c r="E76" s="7">
        <v>19</v>
      </c>
      <c r="F76" s="7">
        <v>3</v>
      </c>
      <c r="G76" s="7">
        <v>0</v>
      </c>
      <c r="H76" s="7">
        <v>0</v>
      </c>
      <c r="I76" s="7">
        <v>22</v>
      </c>
      <c r="J76" s="22">
        <v>22</v>
      </c>
      <c r="K76" s="23">
        <f t="shared" si="21"/>
        <v>100</v>
      </c>
      <c r="L76" s="44">
        <f>(E76/D76)*100</f>
        <v>86.36363636363636</v>
      </c>
      <c r="M76" s="19">
        <f>(F76/D76)*100</f>
        <v>13.636363636363635</v>
      </c>
      <c r="N76" s="26">
        <f>(H76/D76)*100</f>
        <v>0</v>
      </c>
      <c r="O76" s="15">
        <f>(G76/D76)*100</f>
        <v>0</v>
      </c>
      <c r="P76" s="56">
        <f>(E76/I76)*100</f>
        <v>86.36363636363636</v>
      </c>
      <c r="Q76" s="7">
        <v>19</v>
      </c>
      <c r="R76" s="55">
        <f t="shared" ref="R76" si="24">(Q76/J76)*100</f>
        <v>86.36363636363636</v>
      </c>
    </row>
    <row r="77" spans="1:18" s="47" customFormat="1" x14ac:dyDescent="0.55000000000000004">
      <c r="A77" s="57"/>
      <c r="B77" s="43"/>
      <c r="C77" s="43"/>
      <c r="D77" s="43"/>
      <c r="E77" s="43"/>
      <c r="F77" s="43"/>
      <c r="G77" s="43"/>
      <c r="H77" s="43"/>
      <c r="I77" s="43"/>
      <c r="J77" s="43"/>
    </row>
    <row r="78" spans="1:18" s="47" customFormat="1" x14ac:dyDescent="0.55000000000000004">
      <c r="B78" s="43"/>
      <c r="C78" s="43"/>
      <c r="D78" s="43"/>
      <c r="E78" s="43"/>
      <c r="F78" s="43"/>
      <c r="G78" s="43"/>
      <c r="H78" s="43"/>
      <c r="I78" s="43"/>
      <c r="J78" s="43"/>
    </row>
    <row r="79" spans="1:18" s="47" customFormat="1" x14ac:dyDescent="0.55000000000000004">
      <c r="B79" s="43"/>
      <c r="C79" s="43"/>
      <c r="D79" s="43"/>
      <c r="E79" s="43"/>
      <c r="F79" s="43"/>
      <c r="G79" s="43"/>
      <c r="H79" s="43"/>
      <c r="I79" s="43"/>
      <c r="J79" s="43"/>
    </row>
    <row r="80" spans="1:18" s="47" customFormat="1" x14ac:dyDescent="0.55000000000000004">
      <c r="B80" s="43"/>
      <c r="C80" s="43"/>
      <c r="D80" s="43"/>
      <c r="E80" s="43"/>
      <c r="F80" s="43"/>
      <c r="G80" s="43"/>
      <c r="H80" s="43"/>
      <c r="I80" s="43"/>
      <c r="J80" s="43"/>
    </row>
    <row r="81" spans="2:10" s="47" customFormat="1" x14ac:dyDescent="0.55000000000000004">
      <c r="B81" s="43"/>
      <c r="C81" s="43"/>
      <c r="D81" s="43"/>
      <c r="E81" s="43"/>
      <c r="F81" s="43"/>
      <c r="G81" s="43"/>
      <c r="H81" s="43"/>
      <c r="I81" s="43"/>
      <c r="J81" s="43"/>
    </row>
    <row r="82" spans="2:10" s="47" customFormat="1" x14ac:dyDescent="0.55000000000000004">
      <c r="B82" s="43"/>
      <c r="C82" s="43"/>
      <c r="D82" s="43"/>
      <c r="E82" s="43"/>
      <c r="F82" s="43"/>
      <c r="G82" s="43"/>
      <c r="H82" s="43"/>
      <c r="I82" s="43"/>
      <c r="J82" s="43"/>
    </row>
    <row r="83" spans="2:10" s="47" customFormat="1" x14ac:dyDescent="0.55000000000000004">
      <c r="B83" s="43"/>
      <c r="C83" s="43"/>
      <c r="D83" s="43"/>
      <c r="E83" s="43"/>
      <c r="F83" s="43"/>
      <c r="G83" s="43"/>
      <c r="H83" s="43"/>
      <c r="I83" s="43"/>
      <c r="J83" s="43"/>
    </row>
    <row r="84" spans="2:10" s="47" customFormat="1" x14ac:dyDescent="0.55000000000000004">
      <c r="B84" s="43"/>
      <c r="C84" s="43"/>
      <c r="D84" s="43"/>
      <c r="E84" s="43"/>
      <c r="F84" s="43"/>
      <c r="G84" s="43"/>
      <c r="H84" s="43"/>
      <c r="I84" s="43"/>
      <c r="J84" s="43"/>
    </row>
    <row r="85" spans="2:10" s="47" customFormat="1" x14ac:dyDescent="0.55000000000000004">
      <c r="B85" s="43"/>
      <c r="C85" s="43"/>
      <c r="D85" s="43"/>
      <c r="E85" s="43"/>
      <c r="F85" s="43"/>
      <c r="G85" s="43"/>
      <c r="H85" s="43"/>
      <c r="I85" s="43"/>
      <c r="J85" s="43"/>
    </row>
    <row r="86" spans="2:10" s="47" customFormat="1" x14ac:dyDescent="0.55000000000000004">
      <c r="B86" s="43"/>
      <c r="C86" s="43"/>
      <c r="D86" s="43"/>
      <c r="E86" s="43"/>
      <c r="F86" s="43"/>
      <c r="G86" s="43"/>
      <c r="H86" s="43"/>
      <c r="I86" s="43"/>
      <c r="J86" s="43"/>
    </row>
    <row r="87" spans="2:10" s="47" customFormat="1" x14ac:dyDescent="0.55000000000000004">
      <c r="B87" s="43"/>
      <c r="C87" s="43"/>
      <c r="D87" s="43"/>
      <c r="E87" s="43"/>
      <c r="F87" s="43"/>
      <c r="G87" s="43"/>
      <c r="H87" s="43"/>
      <c r="I87" s="43"/>
      <c r="J87" s="43"/>
    </row>
    <row r="88" spans="2:10" s="47" customFormat="1" x14ac:dyDescent="0.55000000000000004">
      <c r="B88" s="43"/>
      <c r="C88" s="43"/>
      <c r="D88" s="43"/>
      <c r="E88" s="43"/>
      <c r="F88" s="43"/>
      <c r="G88" s="43"/>
      <c r="H88" s="43"/>
      <c r="I88" s="43"/>
      <c r="J88" s="43"/>
    </row>
    <row r="89" spans="2:10" s="47" customFormat="1" x14ac:dyDescent="0.55000000000000004">
      <c r="B89" s="43"/>
      <c r="C89" s="43"/>
      <c r="D89" s="43"/>
      <c r="E89" s="43"/>
      <c r="F89" s="43"/>
      <c r="G89" s="43"/>
      <c r="H89" s="43"/>
      <c r="I89" s="43"/>
      <c r="J89" s="43"/>
    </row>
    <row r="90" spans="2:10" s="47" customFormat="1" x14ac:dyDescent="0.55000000000000004">
      <c r="B90" s="43"/>
      <c r="C90" s="43"/>
      <c r="D90" s="43"/>
      <c r="E90" s="43"/>
      <c r="F90" s="43"/>
      <c r="G90" s="43"/>
      <c r="H90" s="43"/>
      <c r="I90" s="43"/>
      <c r="J90" s="43"/>
    </row>
    <row r="91" spans="2:10" s="47" customFormat="1" x14ac:dyDescent="0.55000000000000004">
      <c r="B91" s="43"/>
      <c r="C91" s="43"/>
      <c r="D91" s="43"/>
      <c r="E91" s="43"/>
      <c r="F91" s="43"/>
      <c r="G91" s="43"/>
      <c r="H91" s="43"/>
      <c r="I91" s="43"/>
      <c r="J91" s="43"/>
    </row>
    <row r="92" spans="2:10" s="47" customFormat="1" x14ac:dyDescent="0.55000000000000004">
      <c r="B92" s="43"/>
      <c r="C92" s="43"/>
      <c r="D92" s="43"/>
      <c r="E92" s="43"/>
      <c r="F92" s="43"/>
      <c r="G92" s="43"/>
      <c r="H92" s="43"/>
      <c r="I92" s="43"/>
      <c r="J92" s="43"/>
    </row>
    <row r="93" spans="2:10" s="47" customFormat="1" x14ac:dyDescent="0.55000000000000004">
      <c r="B93" s="43"/>
      <c r="C93" s="43"/>
      <c r="D93" s="43"/>
      <c r="E93" s="43"/>
      <c r="F93" s="43"/>
      <c r="G93" s="43"/>
      <c r="H93" s="43"/>
      <c r="I93" s="43"/>
      <c r="J93" s="43"/>
    </row>
    <row r="94" spans="2:10" s="47" customFormat="1" x14ac:dyDescent="0.55000000000000004">
      <c r="B94" s="43"/>
      <c r="C94" s="43"/>
      <c r="D94" s="43"/>
      <c r="E94" s="43"/>
      <c r="F94" s="43"/>
      <c r="G94" s="43"/>
      <c r="H94" s="43"/>
      <c r="I94" s="43"/>
      <c r="J94" s="43"/>
    </row>
    <row r="95" spans="2:10" s="47" customFormat="1" x14ac:dyDescent="0.55000000000000004">
      <c r="B95" s="43"/>
      <c r="C95" s="43"/>
      <c r="D95" s="43"/>
      <c r="E95" s="43"/>
      <c r="F95" s="43"/>
      <c r="G95" s="43"/>
      <c r="H95" s="43"/>
      <c r="I95" s="43"/>
      <c r="J95" s="43"/>
    </row>
    <row r="96" spans="2:10" s="47" customFormat="1" x14ac:dyDescent="0.55000000000000004">
      <c r="B96" s="43"/>
      <c r="C96" s="43"/>
      <c r="D96" s="43"/>
      <c r="E96" s="43"/>
      <c r="F96" s="43"/>
      <c r="G96" s="43"/>
      <c r="H96" s="43"/>
      <c r="I96" s="43"/>
      <c r="J96" s="43"/>
    </row>
    <row r="97" spans="2:10" s="47" customFormat="1" x14ac:dyDescent="0.55000000000000004">
      <c r="B97" s="43"/>
      <c r="C97" s="43"/>
      <c r="D97" s="43"/>
      <c r="E97" s="43"/>
      <c r="F97" s="43"/>
      <c r="G97" s="43"/>
      <c r="H97" s="43"/>
      <c r="I97" s="43"/>
      <c r="J97" s="43"/>
    </row>
    <row r="98" spans="2:10" s="47" customFormat="1" x14ac:dyDescent="0.55000000000000004">
      <c r="B98" s="43"/>
      <c r="C98" s="43"/>
      <c r="D98" s="43"/>
      <c r="E98" s="43"/>
      <c r="F98" s="43"/>
      <c r="G98" s="43"/>
      <c r="H98" s="43"/>
      <c r="I98" s="43"/>
      <c r="J98" s="43"/>
    </row>
    <row r="99" spans="2:10" s="47" customFormat="1" x14ac:dyDescent="0.55000000000000004">
      <c r="B99" s="43"/>
      <c r="C99" s="43"/>
      <c r="D99" s="43"/>
      <c r="E99" s="43"/>
      <c r="F99" s="43"/>
      <c r="G99" s="43"/>
      <c r="H99" s="43"/>
      <c r="I99" s="43"/>
      <c r="J99" s="43"/>
    </row>
    <row r="100" spans="2:10" s="47" customFormat="1" x14ac:dyDescent="0.55000000000000004"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2:10" s="47" customFormat="1" x14ac:dyDescent="0.55000000000000004"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2:10" s="47" customFormat="1" x14ac:dyDescent="0.55000000000000004"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2:10" s="47" customFormat="1" x14ac:dyDescent="0.55000000000000004"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2:10" s="47" customFormat="1" x14ac:dyDescent="0.55000000000000004"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2:10" s="47" customFormat="1" x14ac:dyDescent="0.55000000000000004"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2:10" s="47" customFormat="1" x14ac:dyDescent="0.55000000000000004"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2:10" s="47" customFormat="1" x14ac:dyDescent="0.55000000000000004"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2:10" s="47" customFormat="1" x14ac:dyDescent="0.55000000000000004"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2:10" s="47" customFormat="1" x14ac:dyDescent="0.55000000000000004"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2:10" s="47" customFormat="1" x14ac:dyDescent="0.55000000000000004"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2:10" s="47" customFormat="1" x14ac:dyDescent="0.55000000000000004"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2:10" s="47" customFormat="1" x14ac:dyDescent="0.55000000000000004"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2:10" s="47" customFormat="1" x14ac:dyDescent="0.55000000000000004"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2:10" s="47" customFormat="1" x14ac:dyDescent="0.55000000000000004"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2:10" s="47" customFormat="1" x14ac:dyDescent="0.55000000000000004"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2:10" s="47" customFormat="1" x14ac:dyDescent="0.55000000000000004"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2:10" s="47" customFormat="1" x14ac:dyDescent="0.55000000000000004"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2:10" s="47" customFormat="1" x14ac:dyDescent="0.55000000000000004"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2:10" s="47" customFormat="1" x14ac:dyDescent="0.55000000000000004"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2:10" s="47" customFormat="1" x14ac:dyDescent="0.55000000000000004"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2:10" s="47" customFormat="1" x14ac:dyDescent="0.55000000000000004"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2:10" s="47" customFormat="1" x14ac:dyDescent="0.55000000000000004"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2:10" s="47" customFormat="1" x14ac:dyDescent="0.55000000000000004"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2:10" s="47" customFormat="1" x14ac:dyDescent="0.55000000000000004"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2:10" s="47" customFormat="1" x14ac:dyDescent="0.55000000000000004"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2:10" s="47" customFormat="1" x14ac:dyDescent="0.55000000000000004"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2:10" s="47" customFormat="1" x14ac:dyDescent="0.55000000000000004"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2:10" s="47" customFormat="1" x14ac:dyDescent="0.55000000000000004"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2:10" s="47" customFormat="1" x14ac:dyDescent="0.55000000000000004"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2:10" s="47" customFormat="1" x14ac:dyDescent="0.55000000000000004"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2:10" s="47" customFormat="1" x14ac:dyDescent="0.55000000000000004"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2:10" s="47" customFormat="1" x14ac:dyDescent="0.55000000000000004"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2:10" s="47" customFormat="1" x14ac:dyDescent="0.55000000000000004"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2:10" s="47" customFormat="1" x14ac:dyDescent="0.55000000000000004"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2:10" s="47" customFormat="1" x14ac:dyDescent="0.55000000000000004"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2:10" s="47" customFormat="1" x14ac:dyDescent="0.55000000000000004"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2:10" s="47" customFormat="1" x14ac:dyDescent="0.55000000000000004"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2:10" s="47" customFormat="1" x14ac:dyDescent="0.55000000000000004"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2:10" s="47" customFormat="1" x14ac:dyDescent="0.55000000000000004"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2:10" s="47" customFormat="1" x14ac:dyDescent="0.55000000000000004"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2:10" s="47" customFormat="1" x14ac:dyDescent="0.55000000000000004"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2:10" s="47" customFormat="1" x14ac:dyDescent="0.55000000000000004"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2:10" s="47" customFormat="1" x14ac:dyDescent="0.55000000000000004"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2:10" s="47" customFormat="1" x14ac:dyDescent="0.55000000000000004"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2:10" s="47" customFormat="1" x14ac:dyDescent="0.55000000000000004"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2:10" s="47" customFormat="1" x14ac:dyDescent="0.55000000000000004"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2:10" s="47" customFormat="1" x14ac:dyDescent="0.55000000000000004"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2:10" s="47" customFormat="1" x14ac:dyDescent="0.55000000000000004"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2:10" s="47" customFormat="1" x14ac:dyDescent="0.55000000000000004"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2:10" s="47" customFormat="1" x14ac:dyDescent="0.55000000000000004"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2:10" s="47" customFormat="1" x14ac:dyDescent="0.55000000000000004"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2:10" s="47" customFormat="1" x14ac:dyDescent="0.55000000000000004"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2:10" s="47" customFormat="1" x14ac:dyDescent="0.55000000000000004"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2:10" s="47" customFormat="1" x14ac:dyDescent="0.55000000000000004"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2:10" s="47" customFormat="1" x14ac:dyDescent="0.55000000000000004"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2:10" s="47" customFormat="1" x14ac:dyDescent="0.55000000000000004"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2:10" s="47" customFormat="1" x14ac:dyDescent="0.55000000000000004"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2:10" s="47" customFormat="1" x14ac:dyDescent="0.55000000000000004"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2:10" s="47" customFormat="1" x14ac:dyDescent="0.55000000000000004"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2:10" s="47" customFormat="1" x14ac:dyDescent="0.55000000000000004"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2:10" s="47" customFormat="1" x14ac:dyDescent="0.55000000000000004"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2:10" s="47" customFormat="1" x14ac:dyDescent="0.55000000000000004"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2:10" s="47" customFormat="1" x14ac:dyDescent="0.55000000000000004"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2:10" s="47" customFormat="1" x14ac:dyDescent="0.55000000000000004"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2:10" s="47" customFormat="1" x14ac:dyDescent="0.55000000000000004"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2:10" s="47" customFormat="1" x14ac:dyDescent="0.55000000000000004"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2:10" s="47" customFormat="1" x14ac:dyDescent="0.55000000000000004"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2:10" s="47" customFormat="1" x14ac:dyDescent="0.55000000000000004"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2:10" s="47" customFormat="1" x14ac:dyDescent="0.55000000000000004"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2:10" s="47" customFormat="1" x14ac:dyDescent="0.55000000000000004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s="47" customFormat="1" x14ac:dyDescent="0.55000000000000004"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2:10" s="47" customFormat="1" x14ac:dyDescent="0.55000000000000004"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2:10" s="47" customFormat="1" x14ac:dyDescent="0.55000000000000004"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2:10" s="47" customFormat="1" x14ac:dyDescent="0.55000000000000004"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2:10" s="47" customFormat="1" x14ac:dyDescent="0.55000000000000004"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2:10" s="47" customFormat="1" x14ac:dyDescent="0.55000000000000004"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2:10" s="47" customFormat="1" x14ac:dyDescent="0.55000000000000004"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2:10" s="47" customFormat="1" x14ac:dyDescent="0.55000000000000004"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2:10" s="47" customFormat="1" x14ac:dyDescent="0.55000000000000004"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2:10" s="47" customFormat="1" x14ac:dyDescent="0.55000000000000004"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2:10" s="47" customFormat="1" x14ac:dyDescent="0.55000000000000004"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2:10" s="47" customFormat="1" x14ac:dyDescent="0.55000000000000004">
      <c r="B182" s="43"/>
      <c r="C182" s="43"/>
      <c r="D182" s="43"/>
      <c r="E182" s="43"/>
      <c r="F182" s="43"/>
      <c r="G182" s="43"/>
      <c r="H182" s="43"/>
      <c r="I182" s="43"/>
      <c r="J182" s="43"/>
    </row>
    <row r="183" spans="2:10" s="47" customFormat="1" x14ac:dyDescent="0.55000000000000004">
      <c r="B183" s="43"/>
      <c r="C183" s="43"/>
      <c r="D183" s="43"/>
      <c r="E183" s="43"/>
      <c r="F183" s="43"/>
      <c r="G183" s="43"/>
      <c r="H183" s="43"/>
      <c r="I183" s="43"/>
      <c r="J183" s="43"/>
    </row>
    <row r="184" spans="2:10" s="47" customFormat="1" x14ac:dyDescent="0.55000000000000004">
      <c r="B184" s="43"/>
      <c r="C184" s="43"/>
      <c r="D184" s="43"/>
      <c r="E184" s="43"/>
      <c r="F184" s="43"/>
      <c r="G184" s="43"/>
      <c r="H184" s="43"/>
      <c r="I184" s="43"/>
      <c r="J184" s="43"/>
    </row>
    <row r="185" spans="2:10" s="47" customFormat="1" x14ac:dyDescent="0.55000000000000004">
      <c r="B185" s="43"/>
      <c r="C185" s="43"/>
      <c r="D185" s="43"/>
      <c r="E185" s="43"/>
      <c r="F185" s="43"/>
      <c r="G185" s="43"/>
      <c r="H185" s="43"/>
      <c r="I185" s="43"/>
      <c r="J185" s="43"/>
    </row>
    <row r="186" spans="2:10" s="47" customFormat="1" x14ac:dyDescent="0.55000000000000004">
      <c r="B186" s="43"/>
      <c r="C186" s="43"/>
      <c r="D186" s="43"/>
      <c r="E186" s="43"/>
      <c r="F186" s="43"/>
      <c r="G186" s="43"/>
      <c r="H186" s="43"/>
      <c r="I186" s="43"/>
      <c r="J186" s="43"/>
    </row>
    <row r="187" spans="2:10" s="47" customFormat="1" x14ac:dyDescent="0.55000000000000004">
      <c r="B187" s="43"/>
      <c r="C187" s="43"/>
      <c r="D187" s="43"/>
      <c r="E187" s="43"/>
      <c r="F187" s="43"/>
      <c r="G187" s="43"/>
      <c r="H187" s="43"/>
      <c r="I187" s="43"/>
      <c r="J187" s="43"/>
    </row>
    <row r="188" spans="2:10" s="47" customFormat="1" x14ac:dyDescent="0.55000000000000004">
      <c r="B188" s="43"/>
      <c r="C188" s="43"/>
      <c r="D188" s="43"/>
      <c r="E188" s="43"/>
      <c r="F188" s="43"/>
      <c r="G188" s="43"/>
      <c r="H188" s="43"/>
      <c r="I188" s="43"/>
      <c r="J188" s="43"/>
    </row>
    <row r="189" spans="2:10" s="47" customFormat="1" x14ac:dyDescent="0.55000000000000004">
      <c r="B189" s="43"/>
      <c r="C189" s="43"/>
      <c r="D189" s="43"/>
      <c r="E189" s="43"/>
      <c r="F189" s="43"/>
      <c r="G189" s="43"/>
      <c r="H189" s="43"/>
      <c r="I189" s="43"/>
      <c r="J189" s="43"/>
    </row>
    <row r="190" spans="2:10" s="47" customFormat="1" x14ac:dyDescent="0.55000000000000004">
      <c r="B190" s="43"/>
      <c r="C190" s="43"/>
      <c r="D190" s="43"/>
      <c r="E190" s="43"/>
      <c r="F190" s="43"/>
      <c r="G190" s="43"/>
      <c r="H190" s="43"/>
      <c r="I190" s="43"/>
      <c r="J190" s="43"/>
    </row>
    <row r="191" spans="2:10" s="47" customFormat="1" x14ac:dyDescent="0.55000000000000004">
      <c r="B191" s="43"/>
      <c r="C191" s="43"/>
      <c r="D191" s="43"/>
      <c r="E191" s="43"/>
      <c r="F191" s="43"/>
      <c r="G191" s="43"/>
      <c r="H191" s="43"/>
      <c r="I191" s="43"/>
      <c r="J191" s="43"/>
    </row>
    <row r="192" spans="2:10" s="47" customFormat="1" x14ac:dyDescent="0.55000000000000004">
      <c r="B192" s="43"/>
      <c r="C192" s="43"/>
      <c r="D192" s="43"/>
      <c r="E192" s="43"/>
      <c r="F192" s="43"/>
      <c r="G192" s="43"/>
      <c r="H192" s="43"/>
      <c r="I192" s="43"/>
      <c r="J192" s="43"/>
    </row>
    <row r="193" spans="2:10" s="47" customFormat="1" x14ac:dyDescent="0.55000000000000004">
      <c r="B193" s="43"/>
      <c r="C193" s="43"/>
      <c r="D193" s="43"/>
      <c r="E193" s="43"/>
      <c r="F193" s="43"/>
      <c r="G193" s="43"/>
      <c r="H193" s="43"/>
      <c r="I193" s="43"/>
      <c r="J193" s="43"/>
    </row>
    <row r="194" spans="2:10" s="47" customFormat="1" x14ac:dyDescent="0.55000000000000004">
      <c r="B194" s="43"/>
      <c r="C194" s="43"/>
      <c r="D194" s="43"/>
      <c r="E194" s="43"/>
      <c r="F194" s="43"/>
      <c r="G194" s="43"/>
      <c r="H194" s="43"/>
      <c r="I194" s="43"/>
      <c r="J194" s="43"/>
    </row>
    <row r="195" spans="2:10" s="47" customFormat="1" x14ac:dyDescent="0.55000000000000004">
      <c r="B195" s="43"/>
      <c r="C195" s="43"/>
      <c r="D195" s="43"/>
      <c r="E195" s="43"/>
      <c r="F195" s="43"/>
      <c r="G195" s="43"/>
      <c r="H195" s="43"/>
      <c r="I195" s="43"/>
      <c r="J195" s="43"/>
    </row>
    <row r="196" spans="2:10" s="47" customFormat="1" x14ac:dyDescent="0.55000000000000004">
      <c r="B196" s="43"/>
      <c r="C196" s="43"/>
      <c r="D196" s="43"/>
      <c r="E196" s="43"/>
      <c r="F196" s="43"/>
      <c r="G196" s="43"/>
      <c r="H196" s="43"/>
      <c r="I196" s="43"/>
      <c r="J196" s="43"/>
    </row>
    <row r="197" spans="2:10" s="47" customFormat="1" x14ac:dyDescent="0.55000000000000004">
      <c r="B197" s="43"/>
      <c r="C197" s="43"/>
      <c r="D197" s="43"/>
      <c r="E197" s="43"/>
      <c r="F197" s="43"/>
      <c r="G197" s="43"/>
      <c r="H197" s="43"/>
      <c r="I197" s="43"/>
      <c r="J197" s="43"/>
    </row>
    <row r="198" spans="2:10" s="47" customFormat="1" x14ac:dyDescent="0.55000000000000004">
      <c r="B198" s="43"/>
      <c r="C198" s="43"/>
      <c r="D198" s="43"/>
      <c r="E198" s="43"/>
      <c r="F198" s="43"/>
      <c r="G198" s="43"/>
      <c r="H198" s="43"/>
      <c r="I198" s="43"/>
      <c r="J198" s="43"/>
    </row>
    <row r="199" spans="2:10" s="47" customFormat="1" x14ac:dyDescent="0.55000000000000004">
      <c r="B199" s="43"/>
      <c r="C199" s="43"/>
      <c r="D199" s="43"/>
      <c r="E199" s="43"/>
      <c r="F199" s="43"/>
      <c r="G199" s="43"/>
      <c r="H199" s="43"/>
      <c r="I199" s="43"/>
      <c r="J199" s="43"/>
    </row>
    <row r="200" spans="2:10" s="47" customFormat="1" x14ac:dyDescent="0.55000000000000004">
      <c r="B200" s="43"/>
      <c r="C200" s="43"/>
      <c r="D200" s="43"/>
      <c r="E200" s="43"/>
      <c r="F200" s="43"/>
      <c r="G200" s="43"/>
      <c r="H200" s="43"/>
      <c r="I200" s="43"/>
      <c r="J200" s="43"/>
    </row>
    <row r="201" spans="2:10" s="47" customFormat="1" x14ac:dyDescent="0.55000000000000004">
      <c r="B201" s="43"/>
      <c r="C201" s="43"/>
      <c r="D201" s="43"/>
      <c r="E201" s="43"/>
      <c r="F201" s="43"/>
      <c r="G201" s="43"/>
      <c r="H201" s="43"/>
      <c r="I201" s="43"/>
      <c r="J201" s="43"/>
    </row>
    <row r="202" spans="2:10" s="47" customFormat="1" x14ac:dyDescent="0.55000000000000004">
      <c r="B202" s="43"/>
      <c r="C202" s="43"/>
      <c r="D202" s="43"/>
      <c r="E202" s="43"/>
      <c r="F202" s="43"/>
      <c r="G202" s="43"/>
      <c r="H202" s="43"/>
      <c r="I202" s="43"/>
      <c r="J202" s="43"/>
    </row>
    <row r="203" spans="2:10" s="47" customFormat="1" x14ac:dyDescent="0.55000000000000004">
      <c r="B203" s="43"/>
      <c r="C203" s="43"/>
      <c r="D203" s="43"/>
      <c r="E203" s="43"/>
      <c r="F203" s="43"/>
      <c r="G203" s="43"/>
      <c r="H203" s="43"/>
      <c r="I203" s="43"/>
      <c r="J203" s="43"/>
    </row>
    <row r="204" spans="2:10" s="47" customFormat="1" x14ac:dyDescent="0.55000000000000004"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2:10" s="47" customFormat="1" x14ac:dyDescent="0.55000000000000004"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2:10" s="47" customFormat="1" x14ac:dyDescent="0.55000000000000004">
      <c r="B206" s="43"/>
      <c r="C206" s="43"/>
      <c r="D206" s="43"/>
      <c r="E206" s="43"/>
      <c r="F206" s="43"/>
      <c r="G206" s="43"/>
      <c r="H206" s="43"/>
      <c r="I206" s="43"/>
      <c r="J206" s="43"/>
    </row>
    <row r="207" spans="2:10" s="47" customFormat="1" x14ac:dyDescent="0.55000000000000004">
      <c r="B207" s="43"/>
      <c r="C207" s="43"/>
      <c r="D207" s="43"/>
      <c r="E207" s="43"/>
      <c r="F207" s="43"/>
      <c r="G207" s="43"/>
      <c r="H207" s="43"/>
      <c r="I207" s="43"/>
      <c r="J207" s="43"/>
    </row>
    <row r="208" spans="2:10" s="47" customFormat="1" x14ac:dyDescent="0.55000000000000004">
      <c r="B208" s="43"/>
      <c r="C208" s="43"/>
      <c r="D208" s="43"/>
      <c r="E208" s="43"/>
      <c r="F208" s="43"/>
      <c r="G208" s="43"/>
      <c r="H208" s="43"/>
      <c r="I208" s="43"/>
      <c r="J208" s="43"/>
    </row>
    <row r="209" spans="2:10" s="47" customFormat="1" x14ac:dyDescent="0.55000000000000004">
      <c r="B209" s="43"/>
      <c r="C209" s="43"/>
      <c r="D209" s="43"/>
      <c r="E209" s="43"/>
      <c r="F209" s="43"/>
      <c r="G209" s="43"/>
      <c r="H209" s="43"/>
      <c r="I209" s="43"/>
      <c r="J209" s="43"/>
    </row>
    <row r="210" spans="2:10" s="47" customFormat="1" x14ac:dyDescent="0.55000000000000004">
      <c r="B210" s="43"/>
      <c r="C210" s="43"/>
      <c r="D210" s="43"/>
      <c r="E210" s="43"/>
      <c r="F210" s="43"/>
      <c r="G210" s="43"/>
      <c r="H210" s="43"/>
      <c r="I210" s="43"/>
      <c r="J210" s="43"/>
    </row>
    <row r="211" spans="2:10" s="47" customFormat="1" x14ac:dyDescent="0.55000000000000004">
      <c r="B211" s="43"/>
      <c r="C211" s="43"/>
      <c r="D211" s="43"/>
      <c r="E211" s="43"/>
      <c r="F211" s="43"/>
      <c r="G211" s="43"/>
      <c r="H211" s="43"/>
      <c r="I211" s="43"/>
      <c r="J211" s="43"/>
    </row>
    <row r="212" spans="2:10" s="47" customFormat="1" x14ac:dyDescent="0.55000000000000004">
      <c r="B212" s="43"/>
      <c r="C212" s="43"/>
      <c r="D212" s="43"/>
      <c r="E212" s="43"/>
      <c r="F212" s="43"/>
      <c r="G212" s="43"/>
      <c r="H212" s="43"/>
      <c r="I212" s="43"/>
      <c r="J212" s="43"/>
    </row>
    <row r="213" spans="2:10" s="47" customFormat="1" x14ac:dyDescent="0.55000000000000004">
      <c r="B213" s="43"/>
      <c r="C213" s="43"/>
      <c r="D213" s="43"/>
      <c r="E213" s="43"/>
      <c r="F213" s="43"/>
      <c r="G213" s="43"/>
      <c r="H213" s="43"/>
      <c r="I213" s="43"/>
      <c r="J213" s="43"/>
    </row>
    <row r="214" spans="2:10" s="47" customFormat="1" x14ac:dyDescent="0.55000000000000004">
      <c r="B214" s="43"/>
      <c r="C214" s="43"/>
      <c r="D214" s="43"/>
      <c r="E214" s="43"/>
      <c r="F214" s="43"/>
      <c r="G214" s="43"/>
      <c r="H214" s="43"/>
      <c r="I214" s="43"/>
      <c r="J214" s="43"/>
    </row>
    <row r="215" spans="2:10" s="47" customFormat="1" x14ac:dyDescent="0.55000000000000004">
      <c r="B215" s="43"/>
      <c r="C215" s="43"/>
      <c r="D215" s="43"/>
      <c r="E215" s="43"/>
      <c r="F215" s="43"/>
      <c r="G215" s="43"/>
      <c r="H215" s="43"/>
      <c r="I215" s="43"/>
      <c r="J215" s="43"/>
    </row>
    <row r="216" spans="2:10" s="47" customFormat="1" x14ac:dyDescent="0.55000000000000004">
      <c r="B216" s="43"/>
      <c r="C216" s="43"/>
      <c r="D216" s="43"/>
      <c r="E216" s="43"/>
      <c r="F216" s="43"/>
      <c r="G216" s="43"/>
      <c r="H216" s="43"/>
      <c r="I216" s="43"/>
      <c r="J216" s="43"/>
    </row>
    <row r="217" spans="2:10" s="47" customFormat="1" x14ac:dyDescent="0.55000000000000004">
      <c r="B217" s="43"/>
      <c r="C217" s="43"/>
      <c r="D217" s="43"/>
      <c r="E217" s="43"/>
      <c r="F217" s="43"/>
      <c r="G217" s="43"/>
      <c r="H217" s="43"/>
      <c r="I217" s="43"/>
      <c r="J217" s="43"/>
    </row>
    <row r="218" spans="2:10" s="47" customFormat="1" x14ac:dyDescent="0.55000000000000004">
      <c r="B218" s="43"/>
      <c r="C218" s="43"/>
      <c r="D218" s="43"/>
      <c r="E218" s="43"/>
      <c r="F218" s="43"/>
      <c r="G218" s="43"/>
      <c r="H218" s="43"/>
      <c r="I218" s="43"/>
      <c r="J218" s="43"/>
    </row>
    <row r="219" spans="2:10" s="47" customFormat="1" x14ac:dyDescent="0.55000000000000004">
      <c r="B219" s="43"/>
      <c r="C219" s="43"/>
      <c r="D219" s="43"/>
      <c r="E219" s="43"/>
      <c r="F219" s="43"/>
      <c r="G219" s="43"/>
      <c r="H219" s="43"/>
      <c r="I219" s="43"/>
      <c r="J219" s="43"/>
    </row>
    <row r="220" spans="2:10" s="47" customFormat="1" x14ac:dyDescent="0.55000000000000004">
      <c r="B220" s="43"/>
      <c r="C220" s="43"/>
      <c r="D220" s="43"/>
      <c r="E220" s="43"/>
      <c r="F220" s="43"/>
      <c r="G220" s="43"/>
      <c r="H220" s="43"/>
      <c r="I220" s="43"/>
      <c r="J220" s="43"/>
    </row>
    <row r="221" spans="2:10" s="47" customFormat="1" x14ac:dyDescent="0.55000000000000004">
      <c r="B221" s="43"/>
      <c r="C221" s="43"/>
      <c r="D221" s="43"/>
      <c r="E221" s="43"/>
      <c r="F221" s="43"/>
      <c r="G221" s="43"/>
      <c r="H221" s="43"/>
      <c r="I221" s="43"/>
      <c r="J221" s="43"/>
    </row>
    <row r="222" spans="2:10" s="47" customFormat="1" x14ac:dyDescent="0.55000000000000004">
      <c r="B222" s="43"/>
      <c r="C222" s="43"/>
      <c r="D222" s="43"/>
      <c r="E222" s="43"/>
      <c r="F222" s="43"/>
      <c r="G222" s="43"/>
      <c r="H222" s="43"/>
      <c r="I222" s="43"/>
      <c r="J222" s="43"/>
    </row>
    <row r="223" spans="2:10" s="47" customFormat="1" x14ac:dyDescent="0.55000000000000004">
      <c r="B223" s="43"/>
      <c r="C223" s="43"/>
      <c r="D223" s="43"/>
      <c r="E223" s="43"/>
      <c r="F223" s="43"/>
      <c r="G223" s="43"/>
      <c r="H223" s="43"/>
      <c r="I223" s="43"/>
      <c r="J223" s="43"/>
    </row>
    <row r="224" spans="2:10" s="47" customFormat="1" x14ac:dyDescent="0.55000000000000004">
      <c r="B224" s="43"/>
      <c r="C224" s="43"/>
      <c r="D224" s="43"/>
      <c r="E224" s="43"/>
      <c r="F224" s="43"/>
      <c r="G224" s="43"/>
      <c r="H224" s="43"/>
      <c r="I224" s="43"/>
      <c r="J224" s="43"/>
    </row>
    <row r="225" spans="2:10" s="47" customFormat="1" x14ac:dyDescent="0.55000000000000004">
      <c r="B225" s="43"/>
      <c r="C225" s="43"/>
      <c r="D225" s="43"/>
      <c r="E225" s="43"/>
      <c r="F225" s="43"/>
      <c r="G225" s="43"/>
      <c r="H225" s="43"/>
      <c r="I225" s="43"/>
      <c r="J225" s="43"/>
    </row>
    <row r="226" spans="2:10" s="47" customFormat="1" x14ac:dyDescent="0.55000000000000004">
      <c r="B226" s="43"/>
      <c r="C226" s="43"/>
      <c r="D226" s="43"/>
      <c r="E226" s="43"/>
      <c r="F226" s="43"/>
      <c r="G226" s="43"/>
      <c r="H226" s="43"/>
      <c r="I226" s="43"/>
      <c r="J226" s="43"/>
    </row>
    <row r="227" spans="2:10" s="47" customFormat="1" x14ac:dyDescent="0.55000000000000004">
      <c r="B227" s="43"/>
      <c r="C227" s="43"/>
      <c r="D227" s="43"/>
      <c r="E227" s="43"/>
      <c r="F227" s="43"/>
      <c r="G227" s="43"/>
      <c r="H227" s="43"/>
      <c r="I227" s="43"/>
      <c r="J227" s="43"/>
    </row>
    <row r="228" spans="2:10" s="47" customFormat="1" x14ac:dyDescent="0.55000000000000004">
      <c r="B228" s="43"/>
      <c r="C228" s="43"/>
      <c r="D228" s="43"/>
      <c r="E228" s="43"/>
      <c r="F228" s="43"/>
      <c r="G228" s="43"/>
      <c r="H228" s="43"/>
      <c r="I228" s="43"/>
      <c r="J228" s="43"/>
    </row>
    <row r="229" spans="2:10" s="47" customFormat="1" x14ac:dyDescent="0.55000000000000004">
      <c r="B229" s="43"/>
      <c r="C229" s="43"/>
      <c r="D229" s="43"/>
      <c r="E229" s="43"/>
      <c r="F229" s="43"/>
      <c r="G229" s="43"/>
      <c r="H229" s="43"/>
      <c r="I229" s="43"/>
      <c r="J229" s="43"/>
    </row>
    <row r="230" spans="2:10" s="47" customFormat="1" x14ac:dyDescent="0.55000000000000004">
      <c r="B230" s="43"/>
      <c r="C230" s="43"/>
      <c r="D230" s="43"/>
      <c r="E230" s="43"/>
      <c r="F230" s="43"/>
      <c r="G230" s="43"/>
      <c r="H230" s="43"/>
      <c r="I230" s="43"/>
      <c r="J230" s="43"/>
    </row>
    <row r="231" spans="2:10" s="47" customFormat="1" x14ac:dyDescent="0.55000000000000004">
      <c r="B231" s="43"/>
      <c r="C231" s="43"/>
      <c r="D231" s="43"/>
      <c r="E231" s="43"/>
      <c r="F231" s="43"/>
      <c r="G231" s="43"/>
      <c r="H231" s="43"/>
      <c r="I231" s="43"/>
      <c r="J231" s="43"/>
    </row>
    <row r="232" spans="2:10" s="47" customFormat="1" x14ac:dyDescent="0.55000000000000004">
      <c r="B232" s="43"/>
      <c r="C232" s="43"/>
      <c r="D232" s="43"/>
      <c r="E232" s="43"/>
      <c r="F232" s="43"/>
      <c r="G232" s="43"/>
      <c r="H232" s="43"/>
      <c r="I232" s="43"/>
      <c r="J232" s="43"/>
    </row>
    <row r="233" spans="2:10" s="47" customFormat="1" x14ac:dyDescent="0.55000000000000004">
      <c r="B233" s="43"/>
      <c r="C233" s="43"/>
      <c r="D233" s="43"/>
      <c r="E233" s="43"/>
      <c r="F233" s="43"/>
      <c r="G233" s="43"/>
      <c r="H233" s="43"/>
      <c r="I233" s="43"/>
      <c r="J233" s="43"/>
    </row>
    <row r="234" spans="2:10" s="47" customFormat="1" x14ac:dyDescent="0.55000000000000004">
      <c r="B234" s="43"/>
      <c r="C234" s="43"/>
      <c r="D234" s="43"/>
      <c r="E234" s="43"/>
      <c r="F234" s="43"/>
      <c r="G234" s="43"/>
      <c r="H234" s="43"/>
      <c r="I234" s="43"/>
      <c r="J234" s="43"/>
    </row>
    <row r="235" spans="2:10" s="47" customFormat="1" x14ac:dyDescent="0.55000000000000004">
      <c r="B235" s="43"/>
      <c r="C235" s="43"/>
      <c r="D235" s="43"/>
      <c r="E235" s="43"/>
      <c r="F235" s="43"/>
      <c r="G235" s="43"/>
      <c r="H235" s="43"/>
      <c r="I235" s="43"/>
      <c r="J235" s="43"/>
    </row>
    <row r="236" spans="2:10" s="47" customFormat="1" x14ac:dyDescent="0.55000000000000004"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2:10" s="47" customFormat="1" x14ac:dyDescent="0.55000000000000004">
      <c r="B237" s="43"/>
      <c r="C237" s="43"/>
      <c r="D237" s="43"/>
      <c r="E237" s="43"/>
      <c r="F237" s="43"/>
      <c r="G237" s="43"/>
      <c r="H237" s="43"/>
      <c r="I237" s="43"/>
      <c r="J237" s="43"/>
    </row>
    <row r="238" spans="2:10" s="47" customFormat="1" x14ac:dyDescent="0.55000000000000004">
      <c r="B238" s="43"/>
      <c r="C238" s="43"/>
      <c r="D238" s="43"/>
      <c r="E238" s="43"/>
      <c r="F238" s="43"/>
      <c r="G238" s="43"/>
      <c r="H238" s="43"/>
      <c r="I238" s="43"/>
      <c r="J238" s="43"/>
    </row>
    <row r="239" spans="2:10" s="47" customFormat="1" x14ac:dyDescent="0.55000000000000004">
      <c r="B239" s="43"/>
      <c r="C239" s="43"/>
      <c r="D239" s="43"/>
      <c r="E239" s="43"/>
      <c r="F239" s="43"/>
      <c r="G239" s="43"/>
      <c r="H239" s="43"/>
      <c r="I239" s="43"/>
      <c r="J239" s="43"/>
    </row>
    <row r="240" spans="2:10" s="47" customFormat="1" x14ac:dyDescent="0.55000000000000004"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2:10" s="47" customFormat="1" x14ac:dyDescent="0.55000000000000004"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2:10" s="47" customFormat="1" x14ac:dyDescent="0.55000000000000004">
      <c r="B242" s="43"/>
      <c r="C242" s="43"/>
      <c r="D242" s="43"/>
      <c r="E242" s="43"/>
      <c r="F242" s="43"/>
      <c r="G242" s="43"/>
      <c r="H242" s="43"/>
      <c r="I242" s="43"/>
      <c r="J242" s="43"/>
    </row>
    <row r="243" spans="2:10" s="47" customFormat="1" x14ac:dyDescent="0.55000000000000004"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2:10" s="47" customFormat="1" x14ac:dyDescent="0.55000000000000004"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2:10" s="47" customFormat="1" x14ac:dyDescent="0.55000000000000004"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2:10" s="47" customFormat="1" x14ac:dyDescent="0.55000000000000004"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2:10" s="47" customFormat="1" x14ac:dyDescent="0.55000000000000004">
      <c r="B247" s="43"/>
      <c r="C247" s="43"/>
      <c r="D247" s="43"/>
      <c r="E247" s="43"/>
      <c r="F247" s="43"/>
      <c r="G247" s="43"/>
      <c r="H247" s="43"/>
      <c r="I247" s="43"/>
      <c r="J247" s="43"/>
    </row>
    <row r="248" spans="2:10" s="47" customFormat="1" x14ac:dyDescent="0.55000000000000004"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2:10" s="47" customFormat="1" x14ac:dyDescent="0.55000000000000004"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2:10" s="47" customFormat="1" x14ac:dyDescent="0.55000000000000004"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2:10" s="47" customFormat="1" x14ac:dyDescent="0.55000000000000004">
      <c r="B251" s="43"/>
      <c r="C251" s="43"/>
      <c r="D251" s="43"/>
      <c r="E251" s="43"/>
      <c r="F251" s="43"/>
      <c r="G251" s="43"/>
      <c r="H251" s="43"/>
      <c r="I251" s="43"/>
      <c r="J251" s="43"/>
    </row>
    <row r="252" spans="2:10" s="47" customFormat="1" x14ac:dyDescent="0.55000000000000004"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2:10" s="47" customFormat="1" x14ac:dyDescent="0.55000000000000004">
      <c r="B253" s="43"/>
      <c r="C253" s="43"/>
      <c r="D253" s="43"/>
      <c r="E253" s="43"/>
      <c r="F253" s="43"/>
      <c r="G253" s="43"/>
      <c r="H253" s="43"/>
      <c r="I253" s="43"/>
      <c r="J253" s="43"/>
    </row>
  </sheetData>
  <mergeCells count="51">
    <mergeCell ref="B73:R73"/>
    <mergeCell ref="B75:R75"/>
    <mergeCell ref="B49:R49"/>
    <mergeCell ref="B52:R53"/>
    <mergeCell ref="B56:R57"/>
    <mergeCell ref="B64:R69"/>
    <mergeCell ref="B71:R71"/>
    <mergeCell ref="B34:R35"/>
    <mergeCell ref="B38:R38"/>
    <mergeCell ref="B43:R43"/>
    <mergeCell ref="B46:R46"/>
    <mergeCell ref="A62:A63"/>
    <mergeCell ref="A19:A20"/>
    <mergeCell ref="A50:A51"/>
    <mergeCell ref="A54:A55"/>
    <mergeCell ref="A58:A59"/>
    <mergeCell ref="A60:A61"/>
    <mergeCell ref="A32:A33"/>
    <mergeCell ref="A44:A45"/>
    <mergeCell ref="A47:A48"/>
    <mergeCell ref="A28:A29"/>
    <mergeCell ref="A30:A31"/>
    <mergeCell ref="R3:R5"/>
    <mergeCell ref="A7:A8"/>
    <mergeCell ref="K3:K5"/>
    <mergeCell ref="C3:C5"/>
    <mergeCell ref="B3:B5"/>
    <mergeCell ref="A3:A5"/>
    <mergeCell ref="L3:L5"/>
    <mergeCell ref="E3:E5"/>
    <mergeCell ref="F3:F5"/>
    <mergeCell ref="G3:G5"/>
    <mergeCell ref="H3:H5"/>
    <mergeCell ref="I3:I5"/>
    <mergeCell ref="B6:R6"/>
    <mergeCell ref="A9:A10"/>
    <mergeCell ref="A41:A42"/>
    <mergeCell ref="D3:D5"/>
    <mergeCell ref="Q3:Q5"/>
    <mergeCell ref="A34:A35"/>
    <mergeCell ref="A36:A37"/>
    <mergeCell ref="A39:A40"/>
    <mergeCell ref="O3:O5"/>
    <mergeCell ref="J3:J5"/>
    <mergeCell ref="A11:A12"/>
    <mergeCell ref="A14:A16"/>
    <mergeCell ref="M3:M5"/>
    <mergeCell ref="N3:N5"/>
    <mergeCell ref="A21:A23"/>
    <mergeCell ref="A25:A27"/>
    <mergeCell ref="P3:P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6"/>
  <sheetViews>
    <sheetView zoomScale="46" workbookViewId="0">
      <selection activeCell="N1" sqref="N1"/>
    </sheetView>
  </sheetViews>
  <sheetFormatPr baseColWidth="10" defaultRowHeight="14.4" x14ac:dyDescent="0.55000000000000004"/>
  <cols>
    <col min="1" max="1" width="18.83984375" customWidth="1"/>
    <col min="2" max="2" width="16.47265625" style="1" customWidth="1"/>
    <col min="3" max="3" width="16" style="16" customWidth="1"/>
    <col min="4" max="8" width="16" style="9" hidden="1" customWidth="1"/>
    <col min="9" max="9" width="16" style="24" hidden="1" customWidth="1"/>
    <col min="10" max="10" width="14" style="25" customWidth="1"/>
    <col min="11" max="11" width="14.3125" customWidth="1"/>
    <col min="12" max="12" width="0" hidden="1" customWidth="1"/>
    <col min="13" max="13" width="13.83984375" style="21" hidden="1" customWidth="1"/>
    <col min="14" max="14" width="13.83984375" style="21" customWidth="1"/>
    <col min="15" max="15" width="13" style="27" hidden="1" customWidth="1"/>
    <col min="16" max="16" width="13" style="27" customWidth="1"/>
    <col min="17" max="17" width="13.47265625" style="18" hidden="1" customWidth="1"/>
    <col min="18" max="18" width="13.47265625" style="18" customWidth="1"/>
    <col min="19" max="19" width="14.3125" style="29" hidden="1" customWidth="1"/>
    <col min="20" max="20" width="14.3125" style="29" customWidth="1"/>
    <col min="21" max="21" width="13.3125" hidden="1" customWidth="1"/>
    <col min="22" max="22" width="0" style="1" hidden="1" customWidth="1"/>
  </cols>
  <sheetData>
    <row r="1" spans="1:24" s="10" customFormat="1" x14ac:dyDescent="0.55000000000000004">
      <c r="B1" s="9"/>
      <c r="C1" s="9"/>
      <c r="D1" s="9"/>
      <c r="E1" s="9"/>
      <c r="F1" s="9"/>
      <c r="G1" s="9"/>
      <c r="H1" s="9"/>
      <c r="I1" s="9"/>
      <c r="V1" s="9"/>
    </row>
    <row r="2" spans="1:24" s="10" customFormat="1" x14ac:dyDescent="0.55000000000000004">
      <c r="B2" s="9"/>
      <c r="C2" s="9"/>
      <c r="D2" s="9"/>
      <c r="E2" s="9"/>
      <c r="F2" s="9"/>
      <c r="G2" s="9"/>
      <c r="H2" s="9"/>
      <c r="I2" s="9"/>
      <c r="V2" s="9"/>
    </row>
    <row r="3" spans="1:24" ht="15" customHeight="1" x14ac:dyDescent="0.55000000000000004">
      <c r="A3" s="142" t="s">
        <v>1</v>
      </c>
      <c r="B3" s="142" t="s">
        <v>0</v>
      </c>
      <c r="C3" s="139" t="s">
        <v>65</v>
      </c>
      <c r="D3" s="139" t="s">
        <v>64</v>
      </c>
      <c r="E3" s="59"/>
      <c r="F3" s="59"/>
      <c r="G3" s="59"/>
      <c r="H3" s="59"/>
      <c r="I3" s="148" t="s">
        <v>61</v>
      </c>
      <c r="J3" s="148" t="s">
        <v>2</v>
      </c>
      <c r="K3" s="151" t="s">
        <v>3</v>
      </c>
      <c r="L3" s="142" t="s">
        <v>4</v>
      </c>
      <c r="M3" s="133" t="s">
        <v>58</v>
      </c>
      <c r="N3" s="133" t="s">
        <v>12</v>
      </c>
      <c r="O3" s="188" t="s">
        <v>59</v>
      </c>
      <c r="P3" s="169" t="s">
        <v>10</v>
      </c>
      <c r="Q3" s="170" t="s">
        <v>60</v>
      </c>
      <c r="R3" s="170" t="s">
        <v>5</v>
      </c>
      <c r="S3" s="191" t="s">
        <v>6</v>
      </c>
      <c r="T3" s="191" t="s">
        <v>6</v>
      </c>
      <c r="U3" s="142" t="s">
        <v>7</v>
      </c>
    </row>
    <row r="4" spans="1:24" x14ac:dyDescent="0.55000000000000004">
      <c r="A4" s="146"/>
      <c r="B4" s="146"/>
      <c r="C4" s="140"/>
      <c r="D4" s="140"/>
      <c r="E4" s="60"/>
      <c r="F4" s="60"/>
      <c r="G4" s="60"/>
      <c r="H4" s="60"/>
      <c r="I4" s="149"/>
      <c r="J4" s="149"/>
      <c r="K4" s="152"/>
      <c r="L4" s="146"/>
      <c r="M4" s="134"/>
      <c r="N4" s="134"/>
      <c r="O4" s="189"/>
      <c r="P4" s="169"/>
      <c r="Q4" s="171"/>
      <c r="R4" s="171"/>
      <c r="S4" s="192"/>
      <c r="T4" s="192"/>
      <c r="U4" s="146"/>
    </row>
    <row r="5" spans="1:24" ht="102" customHeight="1" x14ac:dyDescent="0.7">
      <c r="A5" s="147"/>
      <c r="B5" s="147"/>
      <c r="C5" s="141"/>
      <c r="D5" s="141"/>
      <c r="E5" s="61"/>
      <c r="F5" s="61"/>
      <c r="G5" s="61"/>
      <c r="H5" s="61"/>
      <c r="I5" s="150"/>
      <c r="J5" s="150"/>
      <c r="K5" s="153"/>
      <c r="L5" s="147"/>
      <c r="M5" s="135"/>
      <c r="N5" s="135"/>
      <c r="O5" s="190"/>
      <c r="P5" s="169"/>
      <c r="Q5" s="172"/>
      <c r="R5" s="172"/>
      <c r="S5" s="193"/>
      <c r="T5" s="193"/>
      <c r="U5" s="147"/>
      <c r="X5" s="101" t="s">
        <v>74</v>
      </c>
    </row>
    <row r="6" spans="1:24" ht="20.25" customHeight="1" x14ac:dyDescent="0.7">
      <c r="A6" s="142" t="s">
        <v>8</v>
      </c>
      <c r="B6" s="7">
        <v>70151</v>
      </c>
      <c r="C6" s="78">
        <v>24</v>
      </c>
      <c r="D6" s="78">
        <v>17</v>
      </c>
      <c r="E6" s="7"/>
      <c r="F6" s="7"/>
      <c r="G6" s="7"/>
      <c r="H6" s="7"/>
      <c r="I6" s="22">
        <v>16</v>
      </c>
      <c r="J6" s="23">
        <f>(I6/C6)*100</f>
        <v>66.666666666666657</v>
      </c>
      <c r="K6" s="91">
        <f>(S6/D6)*100</f>
        <v>94.117647058823522</v>
      </c>
      <c r="L6" s="7"/>
      <c r="M6" s="19">
        <v>0</v>
      </c>
      <c r="N6" s="19">
        <v>0</v>
      </c>
      <c r="O6" s="26">
        <v>0</v>
      </c>
      <c r="P6" s="26">
        <v>0</v>
      </c>
      <c r="Q6" s="15">
        <v>0</v>
      </c>
      <c r="R6" s="15">
        <v>0</v>
      </c>
      <c r="S6" s="28">
        <v>16</v>
      </c>
      <c r="T6" s="32">
        <f>(S6/V6)*100</f>
        <v>94.117647058823522</v>
      </c>
      <c r="U6" s="7"/>
      <c r="V6" s="9">
        <f>(D6-O6-Q6)</f>
        <v>17</v>
      </c>
      <c r="W6" s="10"/>
      <c r="X6" s="101"/>
    </row>
    <row r="7" spans="1:24" ht="21" customHeight="1" x14ac:dyDescent="0.55000000000000004">
      <c r="A7" s="147"/>
      <c r="B7" s="7">
        <v>70156</v>
      </c>
      <c r="C7" s="78">
        <v>23</v>
      </c>
      <c r="D7" s="78">
        <v>17</v>
      </c>
      <c r="E7" s="7"/>
      <c r="F7" s="7"/>
      <c r="G7" s="7"/>
      <c r="H7" s="7"/>
      <c r="I7" s="22">
        <v>17</v>
      </c>
      <c r="J7" s="23">
        <f>(I7/C7)*100</f>
        <v>73.91304347826086</v>
      </c>
      <c r="K7" s="91">
        <f>(S7/D7)*100</f>
        <v>70.588235294117652</v>
      </c>
      <c r="L7" s="7"/>
      <c r="M7" s="19">
        <v>0</v>
      </c>
      <c r="N7" s="19">
        <v>0</v>
      </c>
      <c r="O7" s="26">
        <v>0</v>
      </c>
      <c r="P7" s="26">
        <v>0</v>
      </c>
      <c r="Q7" s="15">
        <v>5</v>
      </c>
      <c r="R7" s="17">
        <f>(Q7/I7)*100</f>
        <v>29.411764705882355</v>
      </c>
      <c r="S7" s="28">
        <v>12</v>
      </c>
      <c r="T7" s="28">
        <f>(S7/V7)*100</f>
        <v>100</v>
      </c>
      <c r="U7" s="7"/>
      <c r="V7" s="9">
        <f>(D7-O7-Q7)</f>
        <v>12</v>
      </c>
      <c r="W7" s="10"/>
    </row>
    <row r="8" spans="1:24" ht="14.4" customHeight="1" x14ac:dyDescent="0.55000000000000004">
      <c r="A8" s="102" t="s">
        <v>9</v>
      </c>
      <c r="B8" s="123" t="s">
        <v>73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7"/>
      <c r="V8" s="9"/>
      <c r="W8" s="10"/>
    </row>
    <row r="9" spans="1:24" x14ac:dyDescent="0.55000000000000004">
      <c r="A9" s="102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7"/>
      <c r="V9" s="9"/>
      <c r="W9" s="10"/>
    </row>
    <row r="10" spans="1:24" x14ac:dyDescent="0.55000000000000004">
      <c r="A10" s="103" t="s">
        <v>11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7"/>
      <c r="V10" s="9"/>
      <c r="W10" s="10"/>
    </row>
    <row r="11" spans="1:24" x14ac:dyDescent="0.55000000000000004">
      <c r="A11" s="10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  <c r="U11" s="7"/>
      <c r="V11" s="9"/>
      <c r="W11" s="10"/>
    </row>
    <row r="12" spans="1:24" x14ac:dyDescent="0.55000000000000004">
      <c r="A12" s="145" t="s">
        <v>13</v>
      </c>
      <c r="B12" s="7">
        <v>69412</v>
      </c>
      <c r="C12" s="78">
        <v>25</v>
      </c>
      <c r="D12" s="78">
        <v>14</v>
      </c>
      <c r="E12" s="7"/>
      <c r="F12" s="7"/>
      <c r="G12" s="7"/>
      <c r="H12" s="7"/>
      <c r="I12" s="22">
        <v>14</v>
      </c>
      <c r="J12" s="22">
        <f>(I12/C12)*100</f>
        <v>56.000000000000007</v>
      </c>
      <c r="K12" s="91">
        <f t="shared" ref="K12:K24" si="0">(S12/D12)*100</f>
        <v>92.857142857142861</v>
      </c>
      <c r="L12" s="7"/>
      <c r="M12" s="19">
        <v>1</v>
      </c>
      <c r="N12" s="20">
        <f>(M12/I12)*100</f>
        <v>7.1428571428571423</v>
      </c>
      <c r="O12" s="26">
        <v>0</v>
      </c>
      <c r="P12" s="26">
        <v>0</v>
      </c>
      <c r="Q12" s="15">
        <v>0</v>
      </c>
      <c r="R12" s="15">
        <f t="shared" ref="R12:R73" si="1">(Q12/I12)*100</f>
        <v>0</v>
      </c>
      <c r="S12" s="28">
        <v>13</v>
      </c>
      <c r="T12" s="32">
        <f>(S12/V12)*100</f>
        <v>92.857142857142861</v>
      </c>
      <c r="U12" s="7"/>
      <c r="V12" s="9">
        <f t="shared" ref="V12:V24" si="2">(D12-O12-Q12)</f>
        <v>14</v>
      </c>
      <c r="W12" s="10"/>
    </row>
    <row r="13" spans="1:24" x14ac:dyDescent="0.55000000000000004">
      <c r="A13" s="145"/>
      <c r="B13" s="7">
        <v>69475</v>
      </c>
      <c r="C13" s="78">
        <v>26</v>
      </c>
      <c r="D13" s="78">
        <v>13</v>
      </c>
      <c r="E13" s="7"/>
      <c r="F13" s="7"/>
      <c r="G13" s="7"/>
      <c r="H13" s="7"/>
      <c r="I13" s="22">
        <v>13</v>
      </c>
      <c r="J13" s="22">
        <f t="shared" ref="J13:J24" si="3">(I13/C13)*100</f>
        <v>50</v>
      </c>
      <c r="K13" s="91">
        <f t="shared" si="0"/>
        <v>84.615384615384613</v>
      </c>
      <c r="L13" s="7"/>
      <c r="M13" s="19">
        <v>1</v>
      </c>
      <c r="N13" s="20">
        <f t="shared" ref="N13:N78" si="4">(M13/I13)*100</f>
        <v>7.6923076923076925</v>
      </c>
      <c r="O13" s="26">
        <v>1</v>
      </c>
      <c r="P13" s="31">
        <f>(O13/I13)*100</f>
        <v>7.6923076923076925</v>
      </c>
      <c r="Q13" s="15">
        <v>0</v>
      </c>
      <c r="R13" s="15">
        <f t="shared" si="1"/>
        <v>0</v>
      </c>
      <c r="S13" s="28">
        <v>11</v>
      </c>
      <c r="T13" s="32">
        <f>(S13/V13)*100</f>
        <v>91.666666666666657</v>
      </c>
      <c r="U13" s="7"/>
      <c r="V13" s="9">
        <f t="shared" si="2"/>
        <v>12</v>
      </c>
      <c r="W13" s="10"/>
    </row>
    <row r="14" spans="1:24" ht="24.75" customHeight="1" x14ac:dyDescent="0.55000000000000004">
      <c r="A14" s="103" t="s">
        <v>14</v>
      </c>
      <c r="B14" s="7">
        <v>69425</v>
      </c>
      <c r="C14" s="78">
        <v>27</v>
      </c>
      <c r="D14" s="78">
        <v>22</v>
      </c>
      <c r="E14" s="7"/>
      <c r="F14" s="7"/>
      <c r="G14" s="7"/>
      <c r="H14" s="7"/>
      <c r="I14" s="22">
        <v>20</v>
      </c>
      <c r="J14" s="23">
        <f t="shared" si="3"/>
        <v>74.074074074074076</v>
      </c>
      <c r="K14" s="91">
        <f t="shared" si="0"/>
        <v>90.909090909090907</v>
      </c>
      <c r="L14" s="7"/>
      <c r="M14" s="19">
        <v>0</v>
      </c>
      <c r="N14" s="19">
        <f t="shared" si="4"/>
        <v>0</v>
      </c>
      <c r="O14" s="26">
        <v>0</v>
      </c>
      <c r="P14" s="26">
        <f t="shared" ref="P14:P79" si="5">(O14/I14)*100</f>
        <v>0</v>
      </c>
      <c r="Q14" s="15">
        <v>0</v>
      </c>
      <c r="R14" s="15">
        <f t="shared" si="1"/>
        <v>0</v>
      </c>
      <c r="S14" s="28">
        <v>20</v>
      </c>
      <c r="T14" s="32">
        <f>(S14/V14)*100</f>
        <v>90.909090909090907</v>
      </c>
      <c r="U14" s="7"/>
      <c r="V14" s="9">
        <f t="shared" si="2"/>
        <v>22</v>
      </c>
      <c r="W14" s="10"/>
    </row>
    <row r="15" spans="1:24" ht="31.5" customHeight="1" x14ac:dyDescent="0.55000000000000004">
      <c r="A15" s="104"/>
      <c r="B15" s="7">
        <v>69479</v>
      </c>
      <c r="C15" s="78">
        <v>29</v>
      </c>
      <c r="D15" s="78">
        <v>14</v>
      </c>
      <c r="E15" s="7"/>
      <c r="F15" s="7"/>
      <c r="G15" s="7"/>
      <c r="H15" s="7"/>
      <c r="I15" s="22">
        <v>14</v>
      </c>
      <c r="J15" s="23">
        <f t="shared" si="3"/>
        <v>48.275862068965516</v>
      </c>
      <c r="K15" s="91">
        <f t="shared" si="0"/>
        <v>92.857142857142861</v>
      </c>
      <c r="L15" s="7"/>
      <c r="M15" s="19">
        <v>0</v>
      </c>
      <c r="N15" s="19">
        <f t="shared" si="4"/>
        <v>0</v>
      </c>
      <c r="O15" s="26">
        <v>1</v>
      </c>
      <c r="P15" s="31">
        <f t="shared" si="5"/>
        <v>7.1428571428571423</v>
      </c>
      <c r="Q15" s="15">
        <v>0</v>
      </c>
      <c r="R15" s="15">
        <f t="shared" si="1"/>
        <v>0</v>
      </c>
      <c r="S15" s="28">
        <v>13</v>
      </c>
      <c r="T15" s="28">
        <f>(S15/V15)*100</f>
        <v>100</v>
      </c>
      <c r="U15" s="7"/>
      <c r="V15" s="9">
        <f t="shared" si="2"/>
        <v>13</v>
      </c>
      <c r="W15" s="10"/>
    </row>
    <row r="16" spans="1:24" ht="29.25" customHeight="1" x14ac:dyDescent="0.55000000000000004">
      <c r="A16" s="105"/>
      <c r="B16" s="7">
        <v>70159</v>
      </c>
      <c r="C16" s="78">
        <v>8</v>
      </c>
      <c r="D16" s="78">
        <v>3</v>
      </c>
      <c r="E16" s="7"/>
      <c r="F16" s="7"/>
      <c r="G16" s="7"/>
      <c r="H16" s="7"/>
      <c r="I16" s="22">
        <v>3</v>
      </c>
      <c r="J16" s="22">
        <f t="shared" si="3"/>
        <v>37.5</v>
      </c>
      <c r="K16" s="44">
        <f t="shared" si="0"/>
        <v>0</v>
      </c>
      <c r="L16" s="7"/>
      <c r="M16" s="19">
        <v>0</v>
      </c>
      <c r="N16" s="19">
        <f t="shared" si="4"/>
        <v>0</v>
      </c>
      <c r="O16" s="26">
        <v>2</v>
      </c>
      <c r="P16" s="31">
        <f t="shared" si="5"/>
        <v>66.666666666666657</v>
      </c>
      <c r="Q16" s="15">
        <v>1</v>
      </c>
      <c r="R16" s="17">
        <f t="shared" si="1"/>
        <v>33.333333333333329</v>
      </c>
      <c r="S16" s="28">
        <v>0</v>
      </c>
      <c r="T16" s="28">
        <v>0</v>
      </c>
      <c r="U16" s="7"/>
      <c r="V16" s="9">
        <f t="shared" si="2"/>
        <v>0</v>
      </c>
      <c r="W16" s="10"/>
    </row>
    <row r="17" spans="1:23" ht="14.4" customHeight="1" x14ac:dyDescent="0.55000000000000004">
      <c r="A17" s="102" t="s">
        <v>15</v>
      </c>
      <c r="B17" s="7">
        <v>71928</v>
      </c>
      <c r="C17" s="78">
        <v>16</v>
      </c>
      <c r="D17" s="78">
        <v>4</v>
      </c>
      <c r="E17" s="7"/>
      <c r="F17" s="7"/>
      <c r="G17" s="7"/>
      <c r="H17" s="7"/>
      <c r="I17" s="22">
        <v>1</v>
      </c>
      <c r="J17" s="22">
        <f t="shared" si="3"/>
        <v>6.25</v>
      </c>
      <c r="K17" s="44">
        <f t="shared" si="0"/>
        <v>0</v>
      </c>
      <c r="L17" s="7"/>
      <c r="M17" s="19">
        <v>1</v>
      </c>
      <c r="N17" s="19">
        <f t="shared" si="4"/>
        <v>100</v>
      </c>
      <c r="O17" s="26">
        <v>0</v>
      </c>
      <c r="P17" s="26">
        <f t="shared" si="5"/>
        <v>0</v>
      </c>
      <c r="Q17" s="15">
        <v>0</v>
      </c>
      <c r="R17" s="15">
        <f t="shared" si="1"/>
        <v>0</v>
      </c>
      <c r="S17" s="28">
        <v>0</v>
      </c>
      <c r="T17" s="28">
        <f t="shared" ref="T17:T24" si="6">(S17/V17)*100</f>
        <v>0</v>
      </c>
      <c r="U17" s="7"/>
      <c r="V17" s="9">
        <f t="shared" si="2"/>
        <v>4</v>
      </c>
      <c r="W17" s="10"/>
    </row>
    <row r="18" spans="1:23" x14ac:dyDescent="0.55000000000000004">
      <c r="A18" s="102"/>
      <c r="B18" s="7">
        <v>71934</v>
      </c>
      <c r="C18" s="78">
        <v>23</v>
      </c>
      <c r="D18" s="78">
        <v>9</v>
      </c>
      <c r="E18" s="7"/>
      <c r="F18" s="7"/>
      <c r="G18" s="7"/>
      <c r="H18" s="7"/>
      <c r="I18" s="22">
        <v>6</v>
      </c>
      <c r="J18" s="23">
        <f t="shared" si="3"/>
        <v>26.086956521739129</v>
      </c>
      <c r="K18" s="91">
        <f t="shared" si="0"/>
        <v>66.666666666666657</v>
      </c>
      <c r="L18" s="7"/>
      <c r="M18" s="19">
        <v>0</v>
      </c>
      <c r="N18" s="19">
        <f t="shared" si="4"/>
        <v>0</v>
      </c>
      <c r="O18" s="26">
        <v>0</v>
      </c>
      <c r="P18" s="26">
        <f t="shared" si="5"/>
        <v>0</v>
      </c>
      <c r="Q18" s="15">
        <v>0</v>
      </c>
      <c r="R18" s="15">
        <f t="shared" si="1"/>
        <v>0</v>
      </c>
      <c r="S18" s="28">
        <v>6</v>
      </c>
      <c r="T18" s="32">
        <f t="shared" si="6"/>
        <v>66.666666666666657</v>
      </c>
      <c r="U18" s="7"/>
      <c r="V18" s="9">
        <f t="shared" si="2"/>
        <v>9</v>
      </c>
      <c r="W18" s="10"/>
    </row>
    <row r="19" spans="1:23" ht="15.3" customHeight="1" x14ac:dyDescent="0.55000000000000004">
      <c r="A19" s="103" t="s">
        <v>16</v>
      </c>
      <c r="B19" s="35">
        <v>69421</v>
      </c>
      <c r="C19" s="78">
        <v>30</v>
      </c>
      <c r="D19" s="78">
        <v>30</v>
      </c>
      <c r="E19" s="7"/>
      <c r="F19" s="7"/>
      <c r="G19" s="7"/>
      <c r="H19" s="7"/>
      <c r="I19" s="22">
        <v>24</v>
      </c>
      <c r="J19" s="22">
        <f t="shared" si="3"/>
        <v>80</v>
      </c>
      <c r="K19" s="91">
        <f t="shared" si="0"/>
        <v>76.666666666666671</v>
      </c>
      <c r="L19" s="7"/>
      <c r="M19" s="19">
        <v>1</v>
      </c>
      <c r="N19" s="20">
        <f t="shared" si="4"/>
        <v>4.1666666666666661</v>
      </c>
      <c r="O19" s="26">
        <v>0</v>
      </c>
      <c r="P19" s="26">
        <f t="shared" si="5"/>
        <v>0</v>
      </c>
      <c r="Q19" s="15">
        <v>0</v>
      </c>
      <c r="R19" s="15">
        <f t="shared" si="1"/>
        <v>0</v>
      </c>
      <c r="S19" s="28">
        <v>23</v>
      </c>
      <c r="T19" s="32">
        <f t="shared" si="6"/>
        <v>76.666666666666671</v>
      </c>
      <c r="U19" s="7"/>
      <c r="V19" s="9">
        <f t="shared" si="2"/>
        <v>30</v>
      </c>
      <c r="W19" s="10"/>
    </row>
    <row r="20" spans="1:23" ht="15.3" x14ac:dyDescent="0.55000000000000004">
      <c r="A20" s="104"/>
      <c r="B20" s="35">
        <v>69478</v>
      </c>
      <c r="C20" s="78">
        <v>27</v>
      </c>
      <c r="D20" s="78">
        <v>27</v>
      </c>
      <c r="E20" s="7"/>
      <c r="F20" s="7"/>
      <c r="G20" s="7"/>
      <c r="H20" s="7"/>
      <c r="I20" s="22">
        <v>26</v>
      </c>
      <c r="J20" s="22">
        <f t="shared" si="3"/>
        <v>96.296296296296291</v>
      </c>
      <c r="K20" s="91">
        <f t="shared" si="0"/>
        <v>59.259259259259252</v>
      </c>
      <c r="L20" s="7"/>
      <c r="M20" s="19">
        <v>2</v>
      </c>
      <c r="N20" s="20">
        <f t="shared" si="4"/>
        <v>7.6923076923076925</v>
      </c>
      <c r="O20" s="26">
        <v>0</v>
      </c>
      <c r="P20" s="26">
        <f t="shared" si="5"/>
        <v>0</v>
      </c>
      <c r="Q20" s="15">
        <v>9</v>
      </c>
      <c r="R20" s="17">
        <f t="shared" si="1"/>
        <v>34.615384615384613</v>
      </c>
      <c r="S20" s="28">
        <v>16</v>
      </c>
      <c r="T20" s="32">
        <f t="shared" si="6"/>
        <v>88.888888888888886</v>
      </c>
      <c r="U20" s="7"/>
      <c r="V20" s="9">
        <f t="shared" si="2"/>
        <v>18</v>
      </c>
      <c r="W20" s="10"/>
    </row>
    <row r="21" spans="1:23" ht="15.3" x14ac:dyDescent="0.55000000000000004">
      <c r="A21" s="105"/>
      <c r="B21" s="35">
        <v>78780</v>
      </c>
      <c r="C21" s="78">
        <v>24</v>
      </c>
      <c r="D21" s="78">
        <v>11</v>
      </c>
      <c r="E21" s="7"/>
      <c r="F21" s="7"/>
      <c r="G21" s="7"/>
      <c r="H21" s="7"/>
      <c r="I21" s="22">
        <v>11</v>
      </c>
      <c r="J21" s="22">
        <f t="shared" si="3"/>
        <v>45.833333333333329</v>
      </c>
      <c r="K21" s="91">
        <f t="shared" si="0"/>
        <v>54.54545454545454</v>
      </c>
      <c r="L21" s="7"/>
      <c r="M21" s="19">
        <v>1</v>
      </c>
      <c r="N21" s="20">
        <f t="shared" si="4"/>
        <v>9.0909090909090917</v>
      </c>
      <c r="O21" s="26">
        <v>0</v>
      </c>
      <c r="P21" s="26">
        <f t="shared" si="5"/>
        <v>0</v>
      </c>
      <c r="Q21" s="15">
        <v>4</v>
      </c>
      <c r="R21" s="17">
        <f t="shared" si="1"/>
        <v>36.363636363636367</v>
      </c>
      <c r="S21" s="28">
        <v>6</v>
      </c>
      <c r="T21" s="32">
        <f t="shared" si="6"/>
        <v>85.714285714285708</v>
      </c>
      <c r="U21" s="7"/>
      <c r="V21" s="9">
        <f t="shared" si="2"/>
        <v>7</v>
      </c>
      <c r="W21" s="10"/>
    </row>
    <row r="22" spans="1:23" ht="18.75" customHeight="1" x14ac:dyDescent="0.55000000000000004">
      <c r="A22" s="103" t="s">
        <v>17</v>
      </c>
      <c r="B22" s="7">
        <v>69416</v>
      </c>
      <c r="C22" s="78">
        <v>29</v>
      </c>
      <c r="D22" s="78">
        <v>29</v>
      </c>
      <c r="E22" s="7"/>
      <c r="F22" s="7"/>
      <c r="G22" s="7"/>
      <c r="H22" s="7"/>
      <c r="I22" s="22">
        <v>29</v>
      </c>
      <c r="J22" s="22">
        <f t="shared" si="3"/>
        <v>100</v>
      </c>
      <c r="K22" s="91">
        <f t="shared" si="0"/>
        <v>62.068965517241381</v>
      </c>
      <c r="L22" s="7"/>
      <c r="M22" s="19">
        <v>2</v>
      </c>
      <c r="N22" s="20">
        <f t="shared" si="4"/>
        <v>6.8965517241379306</v>
      </c>
      <c r="O22" s="26">
        <v>0</v>
      </c>
      <c r="P22" s="26">
        <f t="shared" si="5"/>
        <v>0</v>
      </c>
      <c r="Q22" s="15">
        <v>8</v>
      </c>
      <c r="R22" s="17">
        <f t="shared" si="1"/>
        <v>27.586206896551722</v>
      </c>
      <c r="S22" s="28">
        <v>18</v>
      </c>
      <c r="T22" s="32">
        <f t="shared" si="6"/>
        <v>85.714285714285708</v>
      </c>
      <c r="U22" s="7"/>
      <c r="V22" s="9">
        <f t="shared" si="2"/>
        <v>21</v>
      </c>
      <c r="W22" s="10"/>
    </row>
    <row r="23" spans="1:23" x14ac:dyDescent="0.55000000000000004">
      <c r="A23" s="104"/>
      <c r="B23" s="7">
        <v>69477</v>
      </c>
      <c r="C23" s="78">
        <v>21</v>
      </c>
      <c r="D23" s="78">
        <v>21</v>
      </c>
      <c r="E23" s="7"/>
      <c r="F23" s="7"/>
      <c r="G23" s="7"/>
      <c r="H23" s="7"/>
      <c r="I23" s="22">
        <v>21</v>
      </c>
      <c r="J23" s="22">
        <f t="shared" si="3"/>
        <v>100</v>
      </c>
      <c r="K23" s="91">
        <f t="shared" si="0"/>
        <v>95.238095238095227</v>
      </c>
      <c r="L23" s="7"/>
      <c r="M23" s="19">
        <v>0</v>
      </c>
      <c r="N23" s="19">
        <f t="shared" si="4"/>
        <v>0</v>
      </c>
      <c r="O23" s="26">
        <v>1</v>
      </c>
      <c r="P23" s="31">
        <f t="shared" si="5"/>
        <v>4.7619047619047619</v>
      </c>
      <c r="Q23" s="15">
        <v>0</v>
      </c>
      <c r="R23" s="15">
        <f t="shared" si="1"/>
        <v>0</v>
      </c>
      <c r="S23" s="28">
        <v>20</v>
      </c>
      <c r="T23" s="28">
        <f t="shared" si="6"/>
        <v>100</v>
      </c>
      <c r="U23" s="7"/>
      <c r="V23" s="9">
        <f t="shared" si="2"/>
        <v>20</v>
      </c>
      <c r="W23" s="10"/>
    </row>
    <row r="24" spans="1:23" x14ac:dyDescent="0.55000000000000004">
      <c r="A24" s="105"/>
      <c r="B24" s="7">
        <v>78953</v>
      </c>
      <c r="C24" s="78">
        <v>13</v>
      </c>
      <c r="D24" s="78">
        <v>6</v>
      </c>
      <c r="E24" s="7"/>
      <c r="F24" s="7"/>
      <c r="G24" s="7"/>
      <c r="H24" s="7"/>
      <c r="I24" s="22">
        <v>6</v>
      </c>
      <c r="J24" s="23">
        <f t="shared" si="3"/>
        <v>46.153846153846153</v>
      </c>
      <c r="K24" s="91">
        <f t="shared" si="0"/>
        <v>83.333333333333343</v>
      </c>
      <c r="L24" s="7"/>
      <c r="M24" s="19">
        <v>0</v>
      </c>
      <c r="N24" s="19">
        <f t="shared" si="4"/>
        <v>0</v>
      </c>
      <c r="O24" s="26">
        <v>0</v>
      </c>
      <c r="P24" s="26">
        <f t="shared" si="5"/>
        <v>0</v>
      </c>
      <c r="Q24" s="15">
        <v>1</v>
      </c>
      <c r="R24" s="17">
        <f t="shared" si="1"/>
        <v>16.666666666666664</v>
      </c>
      <c r="S24" s="28">
        <v>5</v>
      </c>
      <c r="T24" s="28">
        <f t="shared" si="6"/>
        <v>100</v>
      </c>
      <c r="U24" s="7"/>
      <c r="V24" s="9">
        <f t="shared" si="2"/>
        <v>5</v>
      </c>
      <c r="W24" s="10"/>
    </row>
    <row r="25" spans="1:23" ht="14.4" customHeight="1" x14ac:dyDescent="0.55000000000000004">
      <c r="A25" s="102" t="s">
        <v>18</v>
      </c>
      <c r="B25" s="123" t="s">
        <v>73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5"/>
      <c r="U25" s="7"/>
      <c r="V25" s="9"/>
      <c r="W25" s="10"/>
    </row>
    <row r="26" spans="1:23" x14ac:dyDescent="0.55000000000000004">
      <c r="A26" s="102"/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1"/>
      <c r="U26" s="7"/>
      <c r="V26" s="9"/>
      <c r="W26" s="10"/>
    </row>
    <row r="27" spans="1:23" ht="14.4" customHeight="1" x14ac:dyDescent="0.55000000000000004">
      <c r="A27" s="103" t="s">
        <v>19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1"/>
      <c r="U27" s="7"/>
      <c r="V27" s="9"/>
      <c r="W27" s="10"/>
    </row>
    <row r="28" spans="1:23" x14ac:dyDescent="0.55000000000000004">
      <c r="A28" s="104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8"/>
      <c r="U28" s="7"/>
      <c r="V28" s="9"/>
      <c r="W28" s="10"/>
    </row>
    <row r="29" spans="1:23" x14ac:dyDescent="0.55000000000000004">
      <c r="A29" s="105"/>
      <c r="B29" s="7" t="s">
        <v>73</v>
      </c>
      <c r="C29" s="78"/>
      <c r="D29" s="78"/>
      <c r="E29" s="7"/>
      <c r="F29" s="7"/>
      <c r="G29" s="7"/>
      <c r="H29" s="7"/>
      <c r="I29" s="22"/>
      <c r="J29" s="22"/>
      <c r="K29" s="44"/>
      <c r="L29" s="7"/>
      <c r="M29" s="19"/>
      <c r="N29" s="19"/>
      <c r="O29" s="26"/>
      <c r="P29" s="26"/>
      <c r="Q29" s="15"/>
      <c r="R29" s="15"/>
      <c r="S29" s="28"/>
      <c r="T29" s="28"/>
      <c r="U29" s="7"/>
      <c r="V29" s="9"/>
      <c r="W29" s="10"/>
    </row>
    <row r="30" spans="1:23" x14ac:dyDescent="0.55000000000000004">
      <c r="A30" s="103" t="s">
        <v>20</v>
      </c>
      <c r="B30" s="7">
        <v>69429</v>
      </c>
      <c r="C30" s="78">
        <v>23</v>
      </c>
      <c r="D30" s="78">
        <v>23</v>
      </c>
      <c r="E30" s="7"/>
      <c r="F30" s="7"/>
      <c r="G30" s="7"/>
      <c r="H30" s="7"/>
      <c r="I30" s="22">
        <v>22</v>
      </c>
      <c r="J30" s="23">
        <f>(I30/C30)*100</f>
        <v>95.652173913043484</v>
      </c>
      <c r="K30" s="91">
        <f>(S30/D30)*100</f>
        <v>56.521739130434781</v>
      </c>
      <c r="L30" s="7"/>
      <c r="M30" s="19">
        <v>3</v>
      </c>
      <c r="N30" s="20">
        <f t="shared" si="4"/>
        <v>13.636363636363635</v>
      </c>
      <c r="O30" s="26">
        <v>2</v>
      </c>
      <c r="P30" s="31">
        <f t="shared" si="5"/>
        <v>9.0909090909090917</v>
      </c>
      <c r="Q30" s="15">
        <v>4</v>
      </c>
      <c r="R30" s="17">
        <f t="shared" si="1"/>
        <v>18.181818181818183</v>
      </c>
      <c r="S30" s="28">
        <v>13</v>
      </c>
      <c r="T30" s="32">
        <f>(S30/V30)*100</f>
        <v>76.470588235294116</v>
      </c>
      <c r="U30" s="7"/>
      <c r="V30" s="9">
        <f>(D30-O30-Q30)</f>
        <v>17</v>
      </c>
      <c r="W30" s="10"/>
    </row>
    <row r="31" spans="1:23" x14ac:dyDescent="0.55000000000000004">
      <c r="A31" s="104"/>
      <c r="B31" s="7">
        <v>74686</v>
      </c>
      <c r="C31" s="78">
        <v>24</v>
      </c>
      <c r="D31" s="78">
        <v>24</v>
      </c>
      <c r="E31" s="7"/>
      <c r="F31" s="7"/>
      <c r="G31" s="7"/>
      <c r="H31" s="7"/>
      <c r="I31" s="22">
        <v>20</v>
      </c>
      <c r="J31" s="23">
        <f t="shared" ref="J31:J32" si="7">(I31/C31)*100</f>
        <v>83.333333333333343</v>
      </c>
      <c r="K31" s="44">
        <f>(S31/D31)*100</f>
        <v>62.5</v>
      </c>
      <c r="L31" s="7"/>
      <c r="M31" s="19">
        <v>1</v>
      </c>
      <c r="N31" s="19">
        <f t="shared" si="4"/>
        <v>5</v>
      </c>
      <c r="O31" s="26">
        <v>3</v>
      </c>
      <c r="P31" s="26">
        <f t="shared" si="5"/>
        <v>15</v>
      </c>
      <c r="Q31" s="15">
        <v>1</v>
      </c>
      <c r="R31" s="15">
        <f t="shared" si="1"/>
        <v>5</v>
      </c>
      <c r="S31" s="28">
        <v>15</v>
      </c>
      <c r="T31" s="28">
        <f>(S31/V31)*100</f>
        <v>75</v>
      </c>
      <c r="U31" s="7"/>
      <c r="V31" s="9">
        <f>(D31-O31-Q31)</f>
        <v>20</v>
      </c>
      <c r="W31" s="10"/>
    </row>
    <row r="32" spans="1:23" x14ac:dyDescent="0.55000000000000004">
      <c r="A32" s="105"/>
      <c r="B32" s="7">
        <v>78952</v>
      </c>
      <c r="C32" s="78">
        <v>16</v>
      </c>
      <c r="D32" s="78">
        <v>7</v>
      </c>
      <c r="E32" s="7"/>
      <c r="F32" s="7"/>
      <c r="G32" s="7"/>
      <c r="H32" s="7"/>
      <c r="I32" s="22">
        <v>7</v>
      </c>
      <c r="J32" s="23">
        <f t="shared" si="7"/>
        <v>43.75</v>
      </c>
      <c r="K32" s="91">
        <f>(S32/D32)*100</f>
        <v>28.571428571428569</v>
      </c>
      <c r="L32" s="7"/>
      <c r="M32" s="19">
        <v>2</v>
      </c>
      <c r="N32" s="20">
        <f t="shared" si="4"/>
        <v>28.571428571428569</v>
      </c>
      <c r="O32" s="26">
        <v>2</v>
      </c>
      <c r="P32" s="31">
        <f t="shared" si="5"/>
        <v>28.571428571428569</v>
      </c>
      <c r="Q32" s="15">
        <v>1</v>
      </c>
      <c r="R32" s="17">
        <f t="shared" si="1"/>
        <v>14.285714285714285</v>
      </c>
      <c r="S32" s="28">
        <v>2</v>
      </c>
      <c r="T32" s="28">
        <f>(S32/V32)*100</f>
        <v>50</v>
      </c>
      <c r="U32" s="7"/>
      <c r="V32" s="9">
        <f>(D32-O32-Q32)</f>
        <v>4</v>
      </c>
      <c r="W32" s="10"/>
    </row>
    <row r="33" spans="1:23" ht="23.25" customHeight="1" x14ac:dyDescent="0.55000000000000004">
      <c r="A33" s="102" t="s">
        <v>21</v>
      </c>
      <c r="B33" s="123" t="s">
        <v>73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5"/>
      <c r="U33" s="7"/>
      <c r="V33" s="9"/>
      <c r="W33" s="10"/>
    </row>
    <row r="34" spans="1:23" ht="18" customHeight="1" x14ac:dyDescent="0.55000000000000004">
      <c r="A34" s="102"/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1"/>
      <c r="U34" s="7"/>
      <c r="V34" s="9"/>
      <c r="W34" s="10"/>
    </row>
    <row r="35" spans="1:23" ht="22.5" customHeight="1" x14ac:dyDescent="0.55000000000000004">
      <c r="A35" s="102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1"/>
      <c r="U35" s="7"/>
      <c r="V35" s="9"/>
      <c r="W35" s="10"/>
    </row>
    <row r="36" spans="1:23" ht="14.4" customHeight="1" x14ac:dyDescent="0.55000000000000004">
      <c r="A36" s="102" t="s">
        <v>22</v>
      </c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1"/>
      <c r="U36" s="7"/>
      <c r="V36" s="9"/>
      <c r="W36" s="10"/>
    </row>
    <row r="37" spans="1:23" x14ac:dyDescent="0.55000000000000004">
      <c r="A37" s="102"/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  <c r="U37" s="7"/>
      <c r="V37" s="9"/>
      <c r="W37" s="10"/>
    </row>
    <row r="38" spans="1:23" ht="14.4" customHeight="1" x14ac:dyDescent="0.55000000000000004">
      <c r="A38" s="102" t="s">
        <v>23</v>
      </c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7"/>
      <c r="V38" s="9"/>
      <c r="W38" s="10"/>
    </row>
    <row r="39" spans="1:23" x14ac:dyDescent="0.55000000000000004">
      <c r="A39" s="102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1"/>
      <c r="U39" s="7"/>
      <c r="V39" s="9"/>
      <c r="W39" s="10"/>
    </row>
    <row r="40" spans="1:23" ht="14.4" customHeight="1" x14ac:dyDescent="0.55000000000000004">
      <c r="A40" s="102" t="s">
        <v>24</v>
      </c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1"/>
      <c r="U40" s="7"/>
      <c r="V40" s="9"/>
      <c r="W40" s="10"/>
    </row>
    <row r="41" spans="1:23" x14ac:dyDescent="0.55000000000000004">
      <c r="A41" s="102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8"/>
      <c r="U41" s="7"/>
      <c r="V41" s="9"/>
      <c r="W41" s="10"/>
    </row>
    <row r="42" spans="1:23" ht="14.4" customHeight="1" x14ac:dyDescent="0.55000000000000004">
      <c r="A42" s="102" t="s">
        <v>25</v>
      </c>
      <c r="B42" s="7">
        <v>78925</v>
      </c>
      <c r="C42" s="78">
        <v>26</v>
      </c>
      <c r="D42" s="78">
        <v>26</v>
      </c>
      <c r="E42" s="7"/>
      <c r="F42" s="7"/>
      <c r="G42" s="7"/>
      <c r="H42" s="7"/>
      <c r="I42" s="22">
        <v>26</v>
      </c>
      <c r="J42" s="22">
        <f>(I42/C42)*100</f>
        <v>100</v>
      </c>
      <c r="K42" s="91">
        <f>(S42/D42)*100</f>
        <v>65.384615384615387</v>
      </c>
      <c r="L42" s="7"/>
      <c r="M42" s="19">
        <v>0</v>
      </c>
      <c r="N42" s="19">
        <f t="shared" si="4"/>
        <v>0</v>
      </c>
      <c r="O42" s="26">
        <v>4</v>
      </c>
      <c r="P42" s="31">
        <f t="shared" si="5"/>
        <v>15.384615384615385</v>
      </c>
      <c r="Q42" s="15">
        <v>5</v>
      </c>
      <c r="R42" s="17">
        <f t="shared" si="1"/>
        <v>19.230769230769234</v>
      </c>
      <c r="S42" s="28">
        <v>17</v>
      </c>
      <c r="T42" s="28">
        <f>(S42/V42)*100</f>
        <v>100</v>
      </c>
      <c r="U42" s="7"/>
      <c r="V42" s="9">
        <f>(D42-O42-Q42)</f>
        <v>17</v>
      </c>
      <c r="W42" s="10"/>
    </row>
    <row r="43" spans="1:23" x14ac:dyDescent="0.55000000000000004">
      <c r="A43" s="102"/>
      <c r="B43" s="7">
        <v>78933</v>
      </c>
      <c r="C43" s="78">
        <v>12</v>
      </c>
      <c r="D43" s="78">
        <v>12</v>
      </c>
      <c r="E43" s="7"/>
      <c r="F43" s="7"/>
      <c r="G43" s="7"/>
      <c r="H43" s="7"/>
      <c r="I43" s="22">
        <v>12</v>
      </c>
      <c r="J43" s="22">
        <f t="shared" ref="J43:J79" si="8">(I43/C43)*100</f>
        <v>100</v>
      </c>
      <c r="K43" s="91">
        <f>(S43/D43)*100</f>
        <v>66.666666666666657</v>
      </c>
      <c r="L43" s="7"/>
      <c r="M43" s="19">
        <v>0</v>
      </c>
      <c r="N43" s="19">
        <f t="shared" si="4"/>
        <v>0</v>
      </c>
      <c r="O43" s="26">
        <v>3</v>
      </c>
      <c r="P43" s="26">
        <f t="shared" si="5"/>
        <v>25</v>
      </c>
      <c r="Q43" s="15">
        <v>1</v>
      </c>
      <c r="R43" s="17">
        <f t="shared" si="1"/>
        <v>8.3333333333333321</v>
      </c>
      <c r="S43" s="28">
        <v>8</v>
      </c>
      <c r="T43" s="28">
        <f>(S43/V43)*100</f>
        <v>100</v>
      </c>
      <c r="U43" s="7"/>
      <c r="V43" s="9">
        <f>(D43-O43-Q43)</f>
        <v>8</v>
      </c>
      <c r="W43" s="10"/>
    </row>
    <row r="44" spans="1:23" ht="14.4" customHeight="1" x14ac:dyDescent="0.55000000000000004">
      <c r="A44" s="102" t="s">
        <v>26</v>
      </c>
      <c r="B44" s="123" t="s">
        <v>73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/>
      <c r="U44" s="7"/>
      <c r="V44" s="9"/>
      <c r="W44" s="10"/>
    </row>
    <row r="45" spans="1:23" x14ac:dyDescent="0.55000000000000004">
      <c r="A45" s="102"/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8"/>
      <c r="U45" s="7"/>
      <c r="V45" s="9"/>
      <c r="W45" s="10"/>
    </row>
    <row r="46" spans="1:23" ht="14.4" customHeight="1" x14ac:dyDescent="0.55000000000000004">
      <c r="A46" s="102" t="s">
        <v>27</v>
      </c>
      <c r="B46" s="7">
        <v>74236</v>
      </c>
      <c r="C46" s="78">
        <v>23</v>
      </c>
      <c r="D46" s="78">
        <v>23</v>
      </c>
      <c r="E46" s="7"/>
      <c r="F46" s="7"/>
      <c r="G46" s="7"/>
      <c r="H46" s="7"/>
      <c r="I46" s="22">
        <v>22</v>
      </c>
      <c r="J46" s="23">
        <f t="shared" si="8"/>
        <v>95.652173913043484</v>
      </c>
      <c r="K46" s="91">
        <f>(S46/D46)*100</f>
        <v>69.565217391304344</v>
      </c>
      <c r="L46" s="7"/>
      <c r="M46" s="19">
        <v>6</v>
      </c>
      <c r="N46" s="20">
        <f t="shared" si="4"/>
        <v>27.27272727272727</v>
      </c>
      <c r="O46" s="26">
        <v>0</v>
      </c>
      <c r="P46" s="26">
        <f t="shared" si="5"/>
        <v>0</v>
      </c>
      <c r="Q46" s="15">
        <v>0</v>
      </c>
      <c r="R46" s="15">
        <f t="shared" si="1"/>
        <v>0</v>
      </c>
      <c r="S46" s="28">
        <v>16</v>
      </c>
      <c r="T46" s="32">
        <f>(S46/V46)*100</f>
        <v>69.565217391304344</v>
      </c>
      <c r="U46" s="7"/>
      <c r="V46" s="9">
        <f>(D46-O46-Q46)</f>
        <v>23</v>
      </c>
      <c r="W46" s="10"/>
    </row>
    <row r="47" spans="1:23" x14ac:dyDescent="0.55000000000000004">
      <c r="A47" s="102"/>
      <c r="B47" s="7">
        <v>74246</v>
      </c>
      <c r="C47" s="78">
        <v>9</v>
      </c>
      <c r="D47" s="78">
        <v>9</v>
      </c>
      <c r="E47" s="7"/>
      <c r="F47" s="7"/>
      <c r="G47" s="7"/>
      <c r="H47" s="7"/>
      <c r="I47" s="22">
        <v>9</v>
      </c>
      <c r="J47" s="22">
        <f t="shared" si="8"/>
        <v>100</v>
      </c>
      <c r="K47" s="91">
        <f>(S47/D47)*100</f>
        <v>88.888888888888886</v>
      </c>
      <c r="L47" s="7"/>
      <c r="M47" s="19">
        <v>0</v>
      </c>
      <c r="N47" s="19">
        <f t="shared" si="4"/>
        <v>0</v>
      </c>
      <c r="O47" s="26">
        <v>0</v>
      </c>
      <c r="P47" s="26">
        <f t="shared" si="5"/>
        <v>0</v>
      </c>
      <c r="Q47" s="15">
        <v>1</v>
      </c>
      <c r="R47" s="17">
        <f t="shared" si="1"/>
        <v>11.111111111111111</v>
      </c>
      <c r="S47" s="28">
        <v>8</v>
      </c>
      <c r="T47" s="28">
        <f>(S47/V47)*100</f>
        <v>100</v>
      </c>
      <c r="U47" s="7"/>
      <c r="V47" s="9">
        <f>(D47-O47-Q47)</f>
        <v>8</v>
      </c>
      <c r="W47" s="10"/>
    </row>
    <row r="48" spans="1:23" ht="14.4" customHeight="1" x14ac:dyDescent="0.55000000000000004">
      <c r="A48" s="102" t="s">
        <v>28</v>
      </c>
      <c r="B48" s="123" t="s">
        <v>73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5"/>
      <c r="U48" s="7"/>
      <c r="V48" s="9"/>
      <c r="W48" s="10"/>
    </row>
    <row r="49" spans="1:23" x14ac:dyDescent="0.55000000000000004">
      <c r="A49" s="102"/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1"/>
      <c r="U49" s="7"/>
      <c r="V49" s="9"/>
      <c r="W49" s="10"/>
    </row>
    <row r="50" spans="1:23" ht="14.4" customHeight="1" x14ac:dyDescent="0.55000000000000004">
      <c r="A50" s="102" t="s">
        <v>29</v>
      </c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7"/>
      <c r="V50" s="9"/>
      <c r="W50" s="10"/>
    </row>
    <row r="51" spans="1:23" x14ac:dyDescent="0.55000000000000004">
      <c r="A51" s="102"/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8"/>
      <c r="U51" s="7"/>
      <c r="V51" s="9"/>
      <c r="W51" s="10"/>
    </row>
    <row r="52" spans="1:23" ht="18.75" customHeight="1" x14ac:dyDescent="0.55000000000000004">
      <c r="A52" s="103" t="s">
        <v>30</v>
      </c>
      <c r="B52" s="7">
        <v>69413</v>
      </c>
      <c r="C52" s="78">
        <v>28</v>
      </c>
      <c r="D52" s="78">
        <v>28</v>
      </c>
      <c r="E52" s="7"/>
      <c r="F52" s="7"/>
      <c r="G52" s="7"/>
      <c r="H52" s="7"/>
      <c r="I52" s="22">
        <v>26</v>
      </c>
      <c r="J52" s="23">
        <f t="shared" si="8"/>
        <v>92.857142857142861</v>
      </c>
      <c r="K52" s="91">
        <f>(S52/D52)*100</f>
        <v>92.857142857142861</v>
      </c>
      <c r="L52" s="7"/>
      <c r="M52" s="19">
        <v>0</v>
      </c>
      <c r="N52" s="19">
        <f t="shared" si="4"/>
        <v>0</v>
      </c>
      <c r="O52" s="26">
        <v>0</v>
      </c>
      <c r="P52" s="26">
        <f t="shared" si="5"/>
        <v>0</v>
      </c>
      <c r="Q52" s="15">
        <v>0</v>
      </c>
      <c r="R52" s="15">
        <f t="shared" si="1"/>
        <v>0</v>
      </c>
      <c r="S52" s="28">
        <v>26</v>
      </c>
      <c r="T52" s="32">
        <f>(S52/V52)*100</f>
        <v>92.857142857142861</v>
      </c>
      <c r="U52" s="7"/>
      <c r="V52" s="9">
        <f>(D52-O52-Q52)</f>
        <v>28</v>
      </c>
      <c r="W52" s="10"/>
    </row>
    <row r="53" spans="1:23" x14ac:dyDescent="0.55000000000000004">
      <c r="A53" s="104"/>
      <c r="B53" s="7">
        <v>69476</v>
      </c>
      <c r="C53" s="78">
        <v>23</v>
      </c>
      <c r="D53" s="78">
        <v>23</v>
      </c>
      <c r="E53" s="7"/>
      <c r="F53" s="7"/>
      <c r="G53" s="7"/>
      <c r="H53" s="7"/>
      <c r="I53" s="22">
        <v>23</v>
      </c>
      <c r="J53" s="22">
        <f t="shared" si="8"/>
        <v>100</v>
      </c>
      <c r="K53" s="91">
        <f>(S53/D53)*100</f>
        <v>86.956521739130437</v>
      </c>
      <c r="L53" s="7"/>
      <c r="M53" s="19">
        <v>0</v>
      </c>
      <c r="N53" s="19">
        <f t="shared" si="4"/>
        <v>0</v>
      </c>
      <c r="O53" s="26">
        <v>3</v>
      </c>
      <c r="P53" s="31">
        <f t="shared" si="5"/>
        <v>13.043478260869565</v>
      </c>
      <c r="Q53" s="15">
        <v>0</v>
      </c>
      <c r="R53" s="15">
        <f t="shared" si="1"/>
        <v>0</v>
      </c>
      <c r="S53" s="28">
        <v>20</v>
      </c>
      <c r="T53" s="28">
        <f>(S53/V53)*100</f>
        <v>100</v>
      </c>
      <c r="U53" s="7"/>
      <c r="V53" s="9">
        <f>(D53-O53-Q53)</f>
        <v>20</v>
      </c>
      <c r="W53" s="10"/>
    </row>
    <row r="54" spans="1:23" x14ac:dyDescent="0.55000000000000004">
      <c r="A54" s="105"/>
      <c r="B54" s="7">
        <v>78779</v>
      </c>
      <c r="C54" s="78">
        <v>11</v>
      </c>
      <c r="D54" s="78">
        <v>8</v>
      </c>
      <c r="E54" s="7"/>
      <c r="F54" s="7"/>
      <c r="G54" s="7"/>
      <c r="H54" s="7"/>
      <c r="I54" s="22">
        <v>8</v>
      </c>
      <c r="J54" s="23">
        <f t="shared" si="8"/>
        <v>72.727272727272734</v>
      </c>
      <c r="K54" s="44">
        <f>(S54/D54)*100</f>
        <v>25</v>
      </c>
      <c r="L54" s="7"/>
      <c r="M54" s="19">
        <v>6</v>
      </c>
      <c r="N54" s="19">
        <f t="shared" si="4"/>
        <v>75</v>
      </c>
      <c r="O54" s="26">
        <v>0</v>
      </c>
      <c r="P54" s="26">
        <f t="shared" si="5"/>
        <v>0</v>
      </c>
      <c r="Q54" s="15">
        <v>0</v>
      </c>
      <c r="R54" s="15">
        <f t="shared" si="1"/>
        <v>0</v>
      </c>
      <c r="S54" s="28">
        <v>2</v>
      </c>
      <c r="T54" s="28">
        <f>(S54/V54)*100</f>
        <v>25</v>
      </c>
      <c r="U54" s="7"/>
      <c r="V54" s="9">
        <f>(D54-O54-Q54)</f>
        <v>8</v>
      </c>
      <c r="W54" s="10"/>
    </row>
    <row r="55" spans="1:23" ht="14.4" customHeight="1" x14ac:dyDescent="0.55000000000000004">
      <c r="A55" s="102" t="s">
        <v>31</v>
      </c>
      <c r="B55" s="123" t="s">
        <v>73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5"/>
      <c r="U55" s="7"/>
      <c r="V55" s="9"/>
      <c r="W55" s="10"/>
    </row>
    <row r="56" spans="1:23" x14ac:dyDescent="0.55000000000000004">
      <c r="A56" s="102"/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8"/>
      <c r="U56" s="7"/>
      <c r="V56" s="9"/>
      <c r="W56" s="10"/>
    </row>
    <row r="57" spans="1:23" ht="24.75" customHeight="1" x14ac:dyDescent="0.55000000000000004">
      <c r="A57" s="102" t="s">
        <v>32</v>
      </c>
      <c r="B57" s="7">
        <v>78927</v>
      </c>
      <c r="C57" s="78">
        <v>23</v>
      </c>
      <c r="D57" s="78">
        <v>23</v>
      </c>
      <c r="E57" s="7"/>
      <c r="F57" s="7"/>
      <c r="G57" s="7"/>
      <c r="H57" s="7"/>
      <c r="I57" s="22">
        <v>23</v>
      </c>
      <c r="J57" s="22">
        <f t="shared" si="8"/>
        <v>100</v>
      </c>
      <c r="K57" s="91">
        <f>(S57/D57)*100</f>
        <v>86.956521739130437</v>
      </c>
      <c r="L57" s="7"/>
      <c r="M57" s="19">
        <v>1</v>
      </c>
      <c r="N57" s="20">
        <f t="shared" si="4"/>
        <v>4.3478260869565215</v>
      </c>
      <c r="O57" s="26">
        <v>2</v>
      </c>
      <c r="P57" s="31">
        <f t="shared" si="5"/>
        <v>8.695652173913043</v>
      </c>
      <c r="Q57" s="15">
        <v>0</v>
      </c>
      <c r="R57" s="15">
        <f t="shared" si="1"/>
        <v>0</v>
      </c>
      <c r="S57" s="28">
        <v>20</v>
      </c>
      <c r="T57" s="32">
        <f>(S57/V57)*100</f>
        <v>95.238095238095227</v>
      </c>
      <c r="U57" s="7"/>
      <c r="V57" s="9">
        <f>(D57-O57-Q57)</f>
        <v>21</v>
      </c>
      <c r="W57" s="10"/>
    </row>
    <row r="58" spans="1:23" ht="23.25" customHeight="1" x14ac:dyDescent="0.55000000000000004">
      <c r="A58" s="102"/>
      <c r="B58" s="9">
        <v>78935</v>
      </c>
      <c r="C58" s="76">
        <v>15</v>
      </c>
      <c r="D58" s="78">
        <v>15</v>
      </c>
      <c r="E58" s="70"/>
      <c r="F58" s="70"/>
      <c r="G58" s="70"/>
      <c r="H58" s="70"/>
      <c r="I58" s="77">
        <v>15</v>
      </c>
      <c r="J58" s="22">
        <f t="shared" si="8"/>
        <v>100</v>
      </c>
      <c r="K58" s="91">
        <f>(S58/D58)*100</f>
        <v>86.666666666666671</v>
      </c>
      <c r="L58" s="70"/>
      <c r="M58" s="74">
        <v>0</v>
      </c>
      <c r="N58" s="19">
        <f t="shared" si="4"/>
        <v>0</v>
      </c>
      <c r="O58" s="82">
        <v>1</v>
      </c>
      <c r="P58" s="31">
        <f t="shared" si="5"/>
        <v>6.666666666666667</v>
      </c>
      <c r="Q58" s="80">
        <v>1</v>
      </c>
      <c r="R58" s="17">
        <f t="shared" si="1"/>
        <v>6.666666666666667</v>
      </c>
      <c r="S58" s="86">
        <v>13</v>
      </c>
      <c r="T58" s="28">
        <f>(S58/V58)*100</f>
        <v>100</v>
      </c>
      <c r="U58" s="11"/>
      <c r="V58" s="9">
        <f>(D58-O58-Q58)</f>
        <v>13</v>
      </c>
      <c r="W58" s="10"/>
    </row>
    <row r="59" spans="1:23" ht="14.4" customHeight="1" x14ac:dyDescent="0.55000000000000004">
      <c r="A59" s="102" t="s">
        <v>33</v>
      </c>
      <c r="B59" s="123" t="s">
        <v>73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5"/>
      <c r="U59" s="7"/>
      <c r="V59" s="9"/>
      <c r="W59" s="10"/>
    </row>
    <row r="60" spans="1:23" x14ac:dyDescent="0.55000000000000004">
      <c r="A60" s="102"/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8"/>
      <c r="U60" s="7"/>
      <c r="V60" s="9"/>
      <c r="W60" s="10"/>
    </row>
    <row r="61" spans="1:23" ht="27" customHeight="1" x14ac:dyDescent="0.55000000000000004">
      <c r="A61" s="103" t="s">
        <v>34</v>
      </c>
      <c r="B61" s="7">
        <v>78783</v>
      </c>
      <c r="C61" s="78">
        <v>21</v>
      </c>
      <c r="D61" s="78">
        <v>21</v>
      </c>
      <c r="E61" s="7"/>
      <c r="F61" s="7"/>
      <c r="G61" s="7"/>
      <c r="H61" s="7"/>
      <c r="I61" s="22">
        <v>21</v>
      </c>
      <c r="J61" s="22">
        <f t="shared" si="8"/>
        <v>100</v>
      </c>
      <c r="K61" s="91">
        <f t="shared" ref="K61:K73" si="9">(S61/D61)*100</f>
        <v>85.714285714285708</v>
      </c>
      <c r="L61" s="7"/>
      <c r="M61" s="19">
        <v>2</v>
      </c>
      <c r="N61" s="20">
        <f t="shared" si="4"/>
        <v>9.5238095238095237</v>
      </c>
      <c r="O61" s="26">
        <v>0</v>
      </c>
      <c r="P61" s="26">
        <f t="shared" si="5"/>
        <v>0</v>
      </c>
      <c r="Q61" s="15">
        <v>1</v>
      </c>
      <c r="R61" s="17">
        <f t="shared" si="1"/>
        <v>4.7619047619047619</v>
      </c>
      <c r="S61" s="28">
        <v>18</v>
      </c>
      <c r="T61" s="28">
        <f t="shared" ref="T61:T72" si="10">(S61/V61)*100</f>
        <v>90</v>
      </c>
      <c r="U61" s="7"/>
      <c r="V61" s="9">
        <f t="shared" ref="V61:V73" si="11">(D61-O61-Q61)</f>
        <v>20</v>
      </c>
      <c r="W61" s="10"/>
    </row>
    <row r="62" spans="1:23" ht="25.5" customHeight="1" x14ac:dyDescent="0.55000000000000004">
      <c r="A62" s="105"/>
      <c r="B62" s="7">
        <v>78929</v>
      </c>
      <c r="C62" s="78">
        <v>14</v>
      </c>
      <c r="D62" s="78">
        <v>14</v>
      </c>
      <c r="E62" s="7"/>
      <c r="F62" s="7"/>
      <c r="G62" s="7"/>
      <c r="H62" s="7"/>
      <c r="I62" s="22">
        <v>14</v>
      </c>
      <c r="J62" s="22">
        <f t="shared" si="8"/>
        <v>100</v>
      </c>
      <c r="K62" s="91">
        <f t="shared" si="9"/>
        <v>85.714285714285708</v>
      </c>
      <c r="L62" s="7"/>
      <c r="M62" s="19">
        <v>0</v>
      </c>
      <c r="N62" s="19">
        <f t="shared" si="4"/>
        <v>0</v>
      </c>
      <c r="O62" s="26">
        <v>0</v>
      </c>
      <c r="P62" s="26">
        <f t="shared" si="5"/>
        <v>0</v>
      </c>
      <c r="Q62" s="15">
        <v>2</v>
      </c>
      <c r="R62" s="17">
        <f t="shared" si="1"/>
        <v>14.285714285714285</v>
      </c>
      <c r="S62" s="28">
        <v>12</v>
      </c>
      <c r="T62" s="28">
        <f t="shared" si="10"/>
        <v>100</v>
      </c>
      <c r="U62" s="7"/>
      <c r="V62" s="9">
        <f t="shared" si="11"/>
        <v>12</v>
      </c>
      <c r="W62" s="10"/>
    </row>
    <row r="63" spans="1:23" ht="27" customHeight="1" x14ac:dyDescent="0.55000000000000004">
      <c r="A63" s="65" t="s">
        <v>35</v>
      </c>
      <c r="B63" s="7">
        <v>74467</v>
      </c>
      <c r="C63" s="78">
        <v>26</v>
      </c>
      <c r="D63" s="78">
        <v>7</v>
      </c>
      <c r="E63" s="7"/>
      <c r="F63" s="7"/>
      <c r="G63" s="7"/>
      <c r="H63" s="7"/>
      <c r="I63" s="22">
        <v>6</v>
      </c>
      <c r="J63" s="23">
        <f t="shared" si="8"/>
        <v>23.076923076923077</v>
      </c>
      <c r="K63" s="91">
        <f t="shared" si="9"/>
        <v>71.428571428571431</v>
      </c>
      <c r="L63" s="7"/>
      <c r="M63" s="19">
        <v>0</v>
      </c>
      <c r="N63" s="19">
        <f t="shared" si="4"/>
        <v>0</v>
      </c>
      <c r="O63" s="26">
        <v>1</v>
      </c>
      <c r="P63" s="31">
        <f t="shared" si="5"/>
        <v>16.666666666666664</v>
      </c>
      <c r="Q63" s="15">
        <v>0</v>
      </c>
      <c r="R63" s="15">
        <f t="shared" si="1"/>
        <v>0</v>
      </c>
      <c r="S63" s="28">
        <v>5</v>
      </c>
      <c r="T63" s="32">
        <f t="shared" si="10"/>
        <v>83.333333333333343</v>
      </c>
      <c r="U63" s="7"/>
      <c r="V63" s="9">
        <f t="shared" si="11"/>
        <v>6</v>
      </c>
      <c r="W63" s="10"/>
    </row>
    <row r="64" spans="1:23" ht="21.75" customHeight="1" x14ac:dyDescent="0.55000000000000004">
      <c r="A64" s="103" t="s">
        <v>56</v>
      </c>
      <c r="B64" s="7">
        <v>78785</v>
      </c>
      <c r="C64" s="78">
        <v>23</v>
      </c>
      <c r="D64" s="78">
        <v>23</v>
      </c>
      <c r="E64" s="7"/>
      <c r="F64" s="7"/>
      <c r="G64" s="7"/>
      <c r="H64" s="7"/>
      <c r="I64" s="22">
        <v>23</v>
      </c>
      <c r="J64" s="22">
        <f t="shared" si="8"/>
        <v>100</v>
      </c>
      <c r="K64" s="91">
        <f t="shared" si="9"/>
        <v>86.956521739130437</v>
      </c>
      <c r="L64" s="7"/>
      <c r="M64" s="19">
        <v>0</v>
      </c>
      <c r="N64" s="19">
        <f t="shared" si="4"/>
        <v>0</v>
      </c>
      <c r="O64" s="26">
        <v>1</v>
      </c>
      <c r="P64" s="31">
        <f t="shared" si="5"/>
        <v>4.3478260869565215</v>
      </c>
      <c r="Q64" s="15">
        <v>2</v>
      </c>
      <c r="R64" s="17">
        <f t="shared" si="1"/>
        <v>8.695652173913043</v>
      </c>
      <c r="S64" s="28">
        <v>20</v>
      </c>
      <c r="T64" s="28">
        <f t="shared" si="10"/>
        <v>100</v>
      </c>
      <c r="U64" s="7"/>
      <c r="V64" s="9">
        <f t="shared" si="11"/>
        <v>20</v>
      </c>
      <c r="W64" s="10"/>
    </row>
    <row r="65" spans="1:23" ht="22.5" customHeight="1" x14ac:dyDescent="0.55000000000000004">
      <c r="A65" s="105"/>
      <c r="B65" s="7">
        <v>78930</v>
      </c>
      <c r="C65" s="78">
        <v>13</v>
      </c>
      <c r="D65" s="78">
        <v>13</v>
      </c>
      <c r="E65" s="7"/>
      <c r="F65" s="7"/>
      <c r="G65" s="7"/>
      <c r="H65" s="7"/>
      <c r="I65" s="22">
        <v>13</v>
      </c>
      <c r="J65" s="22">
        <f t="shared" si="8"/>
        <v>100</v>
      </c>
      <c r="K65" s="91">
        <f t="shared" si="9"/>
        <v>92.307692307692307</v>
      </c>
      <c r="L65" s="7"/>
      <c r="M65" s="19">
        <v>0</v>
      </c>
      <c r="N65" s="19">
        <f t="shared" si="4"/>
        <v>0</v>
      </c>
      <c r="O65" s="26">
        <v>0</v>
      </c>
      <c r="P65" s="26">
        <f t="shared" si="5"/>
        <v>0</v>
      </c>
      <c r="Q65" s="15">
        <v>1</v>
      </c>
      <c r="R65" s="17">
        <f t="shared" si="1"/>
        <v>7.6923076923076925</v>
      </c>
      <c r="S65" s="28">
        <v>12</v>
      </c>
      <c r="T65" s="28">
        <f t="shared" si="10"/>
        <v>100</v>
      </c>
      <c r="U65" s="7"/>
      <c r="V65" s="9">
        <f t="shared" si="11"/>
        <v>12</v>
      </c>
      <c r="W65" s="10"/>
    </row>
    <row r="66" spans="1:23" x14ac:dyDescent="0.55000000000000004">
      <c r="A66" s="103" t="s">
        <v>36</v>
      </c>
      <c r="B66" s="7">
        <v>74238</v>
      </c>
      <c r="C66" s="78">
        <v>26</v>
      </c>
      <c r="D66" s="78">
        <v>26</v>
      </c>
      <c r="E66" s="7"/>
      <c r="F66" s="7"/>
      <c r="G66" s="7"/>
      <c r="H66" s="7"/>
      <c r="I66" s="22">
        <v>20</v>
      </c>
      <c r="J66" s="23">
        <f t="shared" si="8"/>
        <v>76.923076923076934</v>
      </c>
      <c r="K66" s="91">
        <f t="shared" si="9"/>
        <v>42.307692307692307</v>
      </c>
      <c r="L66" s="7"/>
      <c r="M66" s="19">
        <v>3</v>
      </c>
      <c r="N66" s="19">
        <f t="shared" si="4"/>
        <v>15</v>
      </c>
      <c r="O66" s="26">
        <v>6</v>
      </c>
      <c r="P66" s="26">
        <f t="shared" si="5"/>
        <v>30</v>
      </c>
      <c r="Q66" s="15">
        <v>0</v>
      </c>
      <c r="R66" s="15">
        <f t="shared" si="1"/>
        <v>0</v>
      </c>
      <c r="S66" s="28">
        <v>11</v>
      </c>
      <c r="T66" s="28">
        <f t="shared" si="10"/>
        <v>55.000000000000007</v>
      </c>
      <c r="U66" s="7"/>
      <c r="V66" s="9">
        <f t="shared" si="11"/>
        <v>20</v>
      </c>
      <c r="W66" s="10"/>
    </row>
    <row r="67" spans="1:23" x14ac:dyDescent="0.55000000000000004">
      <c r="A67" s="105"/>
      <c r="B67" s="7">
        <v>74250</v>
      </c>
      <c r="C67" s="78">
        <v>17</v>
      </c>
      <c r="D67" s="78">
        <v>17</v>
      </c>
      <c r="E67" s="7"/>
      <c r="F67" s="7"/>
      <c r="G67" s="7"/>
      <c r="H67" s="7"/>
      <c r="I67" s="22">
        <v>11</v>
      </c>
      <c r="J67" s="23">
        <f t="shared" si="8"/>
        <v>64.705882352941174</v>
      </c>
      <c r="K67" s="91">
        <f t="shared" si="9"/>
        <v>35.294117647058826</v>
      </c>
      <c r="L67" s="7"/>
      <c r="M67" s="19">
        <v>4</v>
      </c>
      <c r="N67" s="20">
        <f t="shared" si="4"/>
        <v>36.363636363636367</v>
      </c>
      <c r="O67" s="26">
        <v>1</v>
      </c>
      <c r="P67" s="31">
        <f t="shared" si="5"/>
        <v>9.0909090909090917</v>
      </c>
      <c r="Q67" s="15">
        <v>0</v>
      </c>
      <c r="R67" s="15">
        <f t="shared" si="1"/>
        <v>0</v>
      </c>
      <c r="S67" s="28">
        <v>6</v>
      </c>
      <c r="T67" s="28">
        <f t="shared" si="10"/>
        <v>37.5</v>
      </c>
      <c r="U67" s="7"/>
      <c r="V67" s="9">
        <f t="shared" si="11"/>
        <v>16</v>
      </c>
      <c r="W67" s="10"/>
    </row>
    <row r="68" spans="1:23" ht="22.5" customHeight="1" x14ac:dyDescent="0.55000000000000004">
      <c r="A68" s="65" t="s">
        <v>37</v>
      </c>
      <c r="B68" s="7">
        <v>74472</v>
      </c>
      <c r="C68" s="78">
        <v>4</v>
      </c>
      <c r="D68" s="78">
        <v>2</v>
      </c>
      <c r="E68" s="7"/>
      <c r="F68" s="7"/>
      <c r="G68" s="7"/>
      <c r="H68" s="7"/>
      <c r="I68" s="22">
        <v>2</v>
      </c>
      <c r="J68" s="22">
        <f t="shared" si="8"/>
        <v>50</v>
      </c>
      <c r="K68" s="44">
        <f t="shared" si="9"/>
        <v>50</v>
      </c>
      <c r="L68" s="7"/>
      <c r="M68" s="19">
        <v>0</v>
      </c>
      <c r="N68" s="19">
        <f t="shared" si="4"/>
        <v>0</v>
      </c>
      <c r="O68" s="26">
        <v>1</v>
      </c>
      <c r="P68" s="26">
        <f t="shared" si="5"/>
        <v>50</v>
      </c>
      <c r="Q68" s="15">
        <v>0</v>
      </c>
      <c r="R68" s="15">
        <f t="shared" si="1"/>
        <v>0</v>
      </c>
      <c r="S68" s="28">
        <v>1</v>
      </c>
      <c r="T68" s="28">
        <f t="shared" si="10"/>
        <v>100</v>
      </c>
      <c r="U68" s="7"/>
      <c r="V68" s="9">
        <f t="shared" si="11"/>
        <v>1</v>
      </c>
      <c r="W68" s="10"/>
    </row>
    <row r="69" spans="1:23" ht="21" customHeight="1" x14ac:dyDescent="0.55000000000000004">
      <c r="A69" s="103" t="s">
        <v>38</v>
      </c>
      <c r="B69" s="7">
        <v>74235</v>
      </c>
      <c r="C69" s="78">
        <v>23</v>
      </c>
      <c r="D69" s="78">
        <v>23</v>
      </c>
      <c r="E69" s="7"/>
      <c r="F69" s="7"/>
      <c r="G69" s="7"/>
      <c r="H69" s="7"/>
      <c r="I69" s="22">
        <v>21</v>
      </c>
      <c r="J69" s="23">
        <f t="shared" si="8"/>
        <v>91.304347826086953</v>
      </c>
      <c r="K69" s="91">
        <f t="shared" si="9"/>
        <v>60.869565217391312</v>
      </c>
      <c r="L69" s="7"/>
      <c r="M69" s="19">
        <v>1</v>
      </c>
      <c r="N69" s="20">
        <f t="shared" si="4"/>
        <v>4.7619047619047619</v>
      </c>
      <c r="O69" s="26">
        <v>5</v>
      </c>
      <c r="P69" s="31">
        <f t="shared" si="5"/>
        <v>23.809523809523807</v>
      </c>
      <c r="Q69" s="15">
        <v>1</v>
      </c>
      <c r="R69" s="17">
        <f t="shared" si="1"/>
        <v>4.7619047619047619</v>
      </c>
      <c r="S69" s="28">
        <v>14</v>
      </c>
      <c r="T69" s="32">
        <f t="shared" si="10"/>
        <v>82.35294117647058</v>
      </c>
      <c r="U69" s="7"/>
      <c r="V69" s="9">
        <f t="shared" si="11"/>
        <v>17</v>
      </c>
      <c r="W69" s="10"/>
    </row>
    <row r="70" spans="1:23" ht="22.5" customHeight="1" x14ac:dyDescent="0.55000000000000004">
      <c r="A70" s="105"/>
      <c r="B70" s="7">
        <v>74244</v>
      </c>
      <c r="C70" s="78">
        <v>11</v>
      </c>
      <c r="D70" s="78">
        <v>11</v>
      </c>
      <c r="E70" s="7"/>
      <c r="F70" s="7"/>
      <c r="G70" s="7"/>
      <c r="H70" s="7"/>
      <c r="I70" s="22">
        <v>9</v>
      </c>
      <c r="J70" s="23">
        <f t="shared" si="8"/>
        <v>81.818181818181827</v>
      </c>
      <c r="K70" s="91">
        <f t="shared" si="9"/>
        <v>63.636363636363633</v>
      </c>
      <c r="L70" s="7"/>
      <c r="M70" s="19">
        <v>1</v>
      </c>
      <c r="N70" s="20">
        <f t="shared" si="4"/>
        <v>11.111111111111111</v>
      </c>
      <c r="O70" s="26">
        <v>1</v>
      </c>
      <c r="P70" s="31">
        <f t="shared" si="5"/>
        <v>11.111111111111111</v>
      </c>
      <c r="Q70" s="15">
        <v>0</v>
      </c>
      <c r="R70" s="15">
        <f t="shared" si="1"/>
        <v>0</v>
      </c>
      <c r="S70" s="28">
        <v>7</v>
      </c>
      <c r="T70" s="28">
        <f t="shared" si="10"/>
        <v>70</v>
      </c>
      <c r="U70" s="7"/>
      <c r="V70" s="9">
        <f t="shared" si="11"/>
        <v>10</v>
      </c>
      <c r="W70" s="10"/>
    </row>
    <row r="71" spans="1:23" ht="20.25" customHeight="1" x14ac:dyDescent="0.55000000000000004">
      <c r="A71" s="103" t="s">
        <v>39</v>
      </c>
      <c r="B71" s="7">
        <v>74242</v>
      </c>
      <c r="C71" s="78">
        <v>16</v>
      </c>
      <c r="D71" s="78">
        <v>16</v>
      </c>
      <c r="E71" s="7"/>
      <c r="F71" s="7"/>
      <c r="G71" s="7"/>
      <c r="H71" s="7"/>
      <c r="I71" s="22">
        <v>14</v>
      </c>
      <c r="J71" s="22">
        <f t="shared" si="8"/>
        <v>87.5</v>
      </c>
      <c r="K71" s="44">
        <f t="shared" si="9"/>
        <v>68.75</v>
      </c>
      <c r="L71" s="7"/>
      <c r="M71" s="19">
        <v>0</v>
      </c>
      <c r="N71" s="19">
        <f t="shared" si="4"/>
        <v>0</v>
      </c>
      <c r="O71" s="26">
        <v>3</v>
      </c>
      <c r="P71" s="31">
        <f t="shared" si="5"/>
        <v>21.428571428571427</v>
      </c>
      <c r="Q71" s="15">
        <v>0</v>
      </c>
      <c r="R71" s="15">
        <f t="shared" si="1"/>
        <v>0</v>
      </c>
      <c r="S71" s="28">
        <v>11</v>
      </c>
      <c r="T71" s="32">
        <f t="shared" si="10"/>
        <v>84.615384615384613</v>
      </c>
      <c r="U71" s="7"/>
      <c r="V71" s="9">
        <f t="shared" si="11"/>
        <v>13</v>
      </c>
      <c r="W71" s="10"/>
    </row>
    <row r="72" spans="1:23" ht="18.75" customHeight="1" x14ac:dyDescent="0.55000000000000004">
      <c r="A72" s="105"/>
      <c r="B72" s="7">
        <v>74251</v>
      </c>
      <c r="C72" s="78">
        <v>18</v>
      </c>
      <c r="D72" s="78">
        <v>18</v>
      </c>
      <c r="E72" s="7"/>
      <c r="F72" s="7"/>
      <c r="G72" s="7"/>
      <c r="H72" s="7"/>
      <c r="I72" s="22">
        <v>17</v>
      </c>
      <c r="J72" s="23">
        <f t="shared" si="8"/>
        <v>94.444444444444443</v>
      </c>
      <c r="K72" s="91">
        <f t="shared" si="9"/>
        <v>77.777777777777786</v>
      </c>
      <c r="L72" s="7"/>
      <c r="M72" s="19">
        <v>0</v>
      </c>
      <c r="N72" s="19">
        <f t="shared" si="4"/>
        <v>0</v>
      </c>
      <c r="O72" s="26">
        <v>0</v>
      </c>
      <c r="P72" s="26">
        <f t="shared" si="5"/>
        <v>0</v>
      </c>
      <c r="Q72" s="15">
        <v>3</v>
      </c>
      <c r="R72" s="17">
        <f t="shared" si="1"/>
        <v>17.647058823529413</v>
      </c>
      <c r="S72" s="28">
        <v>14</v>
      </c>
      <c r="T72" s="32">
        <f t="shared" si="10"/>
        <v>93.333333333333329</v>
      </c>
      <c r="U72" s="7"/>
      <c r="V72" s="9">
        <f t="shared" si="11"/>
        <v>15</v>
      </c>
      <c r="W72" s="10"/>
    </row>
    <row r="73" spans="1:23" ht="23.25" customHeight="1" x14ac:dyDescent="0.55000000000000004">
      <c r="A73" s="65" t="s">
        <v>40</v>
      </c>
      <c r="B73" s="7">
        <v>78714</v>
      </c>
      <c r="C73" s="78">
        <v>18</v>
      </c>
      <c r="D73" s="78">
        <v>3</v>
      </c>
      <c r="E73" s="7"/>
      <c r="F73" s="7"/>
      <c r="G73" s="7"/>
      <c r="H73" s="7"/>
      <c r="I73" s="22">
        <v>3</v>
      </c>
      <c r="J73" s="23">
        <f t="shared" si="8"/>
        <v>16.666666666666664</v>
      </c>
      <c r="K73" s="44">
        <f t="shared" si="9"/>
        <v>0</v>
      </c>
      <c r="L73" s="7"/>
      <c r="M73" s="19">
        <v>0</v>
      </c>
      <c r="N73" s="19">
        <f t="shared" si="4"/>
        <v>0</v>
      </c>
      <c r="O73" s="26">
        <v>1</v>
      </c>
      <c r="P73" s="31">
        <f t="shared" si="5"/>
        <v>33.333333333333329</v>
      </c>
      <c r="Q73" s="15">
        <v>2</v>
      </c>
      <c r="R73" s="17">
        <f t="shared" si="1"/>
        <v>66.666666666666657</v>
      </c>
      <c r="S73" s="28">
        <v>0</v>
      </c>
      <c r="T73" s="28">
        <v>0</v>
      </c>
      <c r="U73" s="7"/>
      <c r="V73" s="9">
        <f t="shared" si="11"/>
        <v>0</v>
      </c>
      <c r="W73" s="10"/>
    </row>
    <row r="74" spans="1:23" ht="14.4" customHeight="1" x14ac:dyDescent="0.55000000000000004">
      <c r="A74" s="102" t="s">
        <v>41</v>
      </c>
      <c r="B74" s="123" t="s">
        <v>73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5"/>
      <c r="U74" s="7"/>
      <c r="V74" s="9"/>
      <c r="W74" s="10"/>
    </row>
    <row r="75" spans="1:23" x14ac:dyDescent="0.55000000000000004">
      <c r="A75" s="102"/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1"/>
      <c r="U75" s="7"/>
      <c r="V75" s="9"/>
      <c r="W75" s="10"/>
    </row>
    <row r="76" spans="1:23" x14ac:dyDescent="0.55000000000000004">
      <c r="A76" s="102" t="s">
        <v>42</v>
      </c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1"/>
      <c r="U76" s="7"/>
      <c r="V76" s="9"/>
      <c r="W76" s="10"/>
    </row>
    <row r="77" spans="1:23" x14ac:dyDescent="0.55000000000000004">
      <c r="A77" s="102"/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8"/>
      <c r="U77" s="7"/>
      <c r="V77" s="9"/>
      <c r="W77" s="10"/>
    </row>
    <row r="78" spans="1:23" ht="18.75" customHeight="1" x14ac:dyDescent="0.55000000000000004">
      <c r="A78" s="103" t="s">
        <v>43</v>
      </c>
      <c r="B78" s="9">
        <v>74237</v>
      </c>
      <c r="C78" s="78">
        <v>17</v>
      </c>
      <c r="D78" s="78">
        <v>17</v>
      </c>
      <c r="E78" s="7"/>
      <c r="F78" s="7"/>
      <c r="G78" s="7"/>
      <c r="H78" s="7"/>
      <c r="I78" s="22">
        <v>15</v>
      </c>
      <c r="J78" s="23">
        <f t="shared" si="8"/>
        <v>88.235294117647058</v>
      </c>
      <c r="K78" s="91">
        <f>(S78/D78)*100</f>
        <v>58.82352941176471</v>
      </c>
      <c r="L78" s="7"/>
      <c r="M78" s="19">
        <v>3</v>
      </c>
      <c r="N78" s="19">
        <f t="shared" si="4"/>
        <v>20</v>
      </c>
      <c r="O78" s="26">
        <v>0</v>
      </c>
      <c r="P78" s="26">
        <f t="shared" si="5"/>
        <v>0</v>
      </c>
      <c r="Q78" s="15">
        <v>2</v>
      </c>
      <c r="R78" s="17">
        <f t="shared" ref="R78:R79" si="12">(Q78/I78)*100</f>
        <v>13.333333333333334</v>
      </c>
      <c r="S78" s="28">
        <v>10</v>
      </c>
      <c r="T78" s="32">
        <f>(S78/V78)*100</f>
        <v>66.666666666666657</v>
      </c>
      <c r="U78" s="7"/>
      <c r="V78" s="9">
        <f>(D78-O78-Q78)</f>
        <v>15</v>
      </c>
      <c r="W78" s="10"/>
    </row>
    <row r="79" spans="1:23" x14ac:dyDescent="0.55000000000000004">
      <c r="A79" s="105"/>
      <c r="B79" s="9">
        <v>74249</v>
      </c>
      <c r="C79" s="78">
        <v>16</v>
      </c>
      <c r="D79" s="78">
        <v>16</v>
      </c>
      <c r="E79" s="7"/>
      <c r="F79" s="7"/>
      <c r="G79" s="7"/>
      <c r="H79" s="7"/>
      <c r="I79" s="22">
        <v>15</v>
      </c>
      <c r="J79" s="22">
        <f t="shared" si="8"/>
        <v>93.75</v>
      </c>
      <c r="K79" s="44">
        <f>(S79/D79)*100</f>
        <v>43.75</v>
      </c>
      <c r="L79" s="7"/>
      <c r="M79" s="19">
        <v>7</v>
      </c>
      <c r="N79" s="20">
        <f t="shared" ref="N79" si="13">(M79/I79)*100</f>
        <v>46.666666666666664</v>
      </c>
      <c r="O79" s="26">
        <v>0</v>
      </c>
      <c r="P79" s="26">
        <f t="shared" si="5"/>
        <v>0</v>
      </c>
      <c r="Q79" s="15">
        <v>1</v>
      </c>
      <c r="R79" s="17">
        <f t="shared" si="12"/>
        <v>6.666666666666667</v>
      </c>
      <c r="S79" s="28">
        <v>7</v>
      </c>
      <c r="T79" s="32">
        <f>(S79/V79)*100</f>
        <v>46.666666666666664</v>
      </c>
      <c r="U79" s="7"/>
      <c r="V79" s="9">
        <f>(D79-O79-Q79)</f>
        <v>15</v>
      </c>
      <c r="W79" s="10"/>
    </row>
    <row r="80" spans="1:23" x14ac:dyDescent="0.55000000000000004">
      <c r="A80" s="4" t="s">
        <v>44</v>
      </c>
      <c r="B80" s="123" t="s">
        <v>73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5"/>
      <c r="U80" s="7"/>
      <c r="V80" s="9"/>
      <c r="W80" s="10"/>
    </row>
    <row r="81" spans="1:23" ht="28.8" x14ac:dyDescent="0.55000000000000004">
      <c r="A81" s="2" t="s">
        <v>45</v>
      </c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1"/>
      <c r="U81" s="7"/>
      <c r="V81" s="9"/>
      <c r="W81" s="10"/>
    </row>
    <row r="82" spans="1:23" ht="28.8" x14ac:dyDescent="0.55000000000000004">
      <c r="A82" s="2" t="s">
        <v>46</v>
      </c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1"/>
      <c r="U82" s="7"/>
      <c r="V82" s="9"/>
      <c r="W82" s="10"/>
    </row>
    <row r="83" spans="1:23" ht="43.2" x14ac:dyDescent="0.55000000000000004">
      <c r="A83" s="2" t="s">
        <v>47</v>
      </c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1"/>
      <c r="U83" s="7"/>
      <c r="V83" s="9"/>
      <c r="W83" s="10"/>
    </row>
    <row r="84" spans="1:23" ht="28.8" x14ac:dyDescent="0.55000000000000004">
      <c r="A84" s="2" t="s">
        <v>48</v>
      </c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1"/>
      <c r="U84" s="7"/>
      <c r="V84" s="9"/>
      <c r="W84" s="10"/>
    </row>
    <row r="85" spans="1:23" ht="28.8" x14ac:dyDescent="0.55000000000000004">
      <c r="A85" s="2" t="s">
        <v>49</v>
      </c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1"/>
      <c r="U85" s="7"/>
      <c r="V85" s="9"/>
      <c r="W85" s="10"/>
    </row>
    <row r="86" spans="1:23" ht="28.8" x14ac:dyDescent="0.55000000000000004">
      <c r="A86" s="2" t="s">
        <v>50</v>
      </c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1"/>
      <c r="U86" s="7"/>
      <c r="V86" s="9"/>
      <c r="W86" s="10"/>
    </row>
    <row r="87" spans="1:23" ht="28.8" x14ac:dyDescent="0.55000000000000004">
      <c r="A87" s="2" t="s">
        <v>51</v>
      </c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1"/>
      <c r="U87" s="7"/>
      <c r="V87" s="9"/>
      <c r="W87" s="10"/>
    </row>
    <row r="88" spans="1:23" ht="43.2" x14ac:dyDescent="0.55000000000000004">
      <c r="A88" s="2" t="s">
        <v>52</v>
      </c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  <c r="U88" s="7"/>
      <c r="V88" s="9"/>
      <c r="W88" s="10"/>
    </row>
    <row r="89" spans="1:23" x14ac:dyDescent="0.55000000000000004">
      <c r="A89" s="2" t="s">
        <v>53</v>
      </c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1"/>
      <c r="U89" s="7"/>
      <c r="V89" s="9"/>
      <c r="W89" s="10"/>
    </row>
    <row r="90" spans="1:23" ht="28.8" x14ac:dyDescent="0.55000000000000004">
      <c r="A90" s="2" t="s">
        <v>54</v>
      </c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  <c r="U90" s="7"/>
      <c r="V90" s="9"/>
      <c r="W90" s="10"/>
    </row>
    <row r="91" spans="1:23" ht="28.8" x14ac:dyDescent="0.55000000000000004">
      <c r="A91" s="2" t="s">
        <v>55</v>
      </c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8"/>
      <c r="U91" s="7"/>
      <c r="V91" s="9"/>
      <c r="W91" s="10"/>
    </row>
    <row r="92" spans="1:23" s="10" customFormat="1" x14ac:dyDescent="0.55000000000000004">
      <c r="A92" s="176" t="s">
        <v>63</v>
      </c>
      <c r="B92" s="7">
        <v>78928</v>
      </c>
      <c r="C92" s="78">
        <v>25</v>
      </c>
      <c r="D92" s="78">
        <v>25</v>
      </c>
      <c r="E92" s="7"/>
      <c r="F92" s="7"/>
      <c r="G92" s="7"/>
      <c r="H92" s="7"/>
      <c r="I92" s="22">
        <v>25</v>
      </c>
      <c r="J92" s="22">
        <f>(I92/C92)*100</f>
        <v>100</v>
      </c>
      <c r="K92" s="44">
        <f>(S92/D92)*100</f>
        <v>84</v>
      </c>
      <c r="L92" s="4"/>
      <c r="M92" s="19">
        <v>0</v>
      </c>
      <c r="N92" s="19">
        <f>(M92/I92)*100</f>
        <v>0</v>
      </c>
      <c r="O92" s="26">
        <v>4</v>
      </c>
      <c r="P92" s="26">
        <f>(O92/I92)*100</f>
        <v>16</v>
      </c>
      <c r="Q92" s="15">
        <v>0</v>
      </c>
      <c r="R92" s="15">
        <f>(Q92/I92)*100</f>
        <v>0</v>
      </c>
      <c r="S92" s="28">
        <v>21</v>
      </c>
      <c r="T92" s="28">
        <f>(S92/I92)*100</f>
        <v>84</v>
      </c>
      <c r="U92" s="8"/>
      <c r="V92" s="9">
        <f>(D92-O92-Q92)</f>
        <v>21</v>
      </c>
    </row>
    <row r="93" spans="1:23" s="10" customFormat="1" x14ac:dyDescent="0.55000000000000004">
      <c r="A93" s="187"/>
      <c r="B93" s="7">
        <v>78938</v>
      </c>
      <c r="C93" s="78">
        <v>13</v>
      </c>
      <c r="D93" s="78">
        <v>13</v>
      </c>
      <c r="E93" s="7"/>
      <c r="F93" s="7"/>
      <c r="G93" s="7"/>
      <c r="H93" s="7"/>
      <c r="I93" s="22">
        <v>13</v>
      </c>
      <c r="J93" s="22">
        <f>(I93/C93)*100</f>
        <v>100</v>
      </c>
      <c r="K93" s="44">
        <f>(S93/D93)*100</f>
        <v>100</v>
      </c>
      <c r="L93" s="4"/>
      <c r="M93" s="19">
        <v>0</v>
      </c>
      <c r="N93" s="19">
        <f>(M93/I93)*100</f>
        <v>0</v>
      </c>
      <c r="O93" s="26">
        <v>0</v>
      </c>
      <c r="P93" s="26">
        <f>(O93/I93)*100</f>
        <v>0</v>
      </c>
      <c r="Q93" s="15">
        <v>0</v>
      </c>
      <c r="R93" s="15">
        <f>(Q93/I93)*100</f>
        <v>0</v>
      </c>
      <c r="S93" s="28">
        <v>13</v>
      </c>
      <c r="T93" s="28">
        <f>(S93/I93)*100</f>
        <v>100</v>
      </c>
      <c r="U93" s="8"/>
      <c r="V93" s="9">
        <f>(D93-O93-Q93)</f>
        <v>13</v>
      </c>
    </row>
    <row r="94" spans="1:23" s="10" customFormat="1" x14ac:dyDescent="0.55000000000000004">
      <c r="B94" s="9"/>
      <c r="C94" s="9"/>
      <c r="D94" s="9"/>
      <c r="E94" s="9"/>
      <c r="F94" s="9"/>
      <c r="G94" s="9"/>
      <c r="H94" s="9"/>
      <c r="I94" s="9"/>
      <c r="V94" s="9"/>
    </row>
    <row r="95" spans="1:23" s="10" customFormat="1" x14ac:dyDescent="0.55000000000000004">
      <c r="B95" s="9"/>
      <c r="C95" s="9"/>
      <c r="D95" s="9"/>
      <c r="E95" s="9"/>
      <c r="F95" s="9"/>
      <c r="G95" s="9"/>
      <c r="H95" s="9"/>
      <c r="I95" s="9"/>
      <c r="V95" s="9"/>
    </row>
    <row r="96" spans="1:23" s="10" customFormat="1" x14ac:dyDescent="0.55000000000000004">
      <c r="B96" s="9"/>
      <c r="C96" s="9"/>
      <c r="D96" s="9"/>
      <c r="E96" s="9"/>
      <c r="F96" s="9"/>
      <c r="G96" s="9"/>
      <c r="H96" s="9"/>
      <c r="I96" s="9"/>
      <c r="V96" s="9"/>
    </row>
    <row r="97" spans="2:22" s="10" customFormat="1" x14ac:dyDescent="0.55000000000000004">
      <c r="B97" s="9"/>
      <c r="C97" s="9"/>
      <c r="D97" s="9"/>
      <c r="E97" s="9"/>
      <c r="F97" s="9"/>
      <c r="G97" s="9"/>
      <c r="H97" s="9"/>
      <c r="I97" s="9"/>
      <c r="V97" s="9"/>
    </row>
    <row r="98" spans="2:22" s="10" customFormat="1" x14ac:dyDescent="0.55000000000000004">
      <c r="B98" s="9"/>
      <c r="C98" s="9"/>
      <c r="D98" s="9"/>
      <c r="E98" s="9"/>
      <c r="F98" s="9"/>
      <c r="G98" s="9"/>
      <c r="H98" s="9"/>
      <c r="I98" s="9"/>
      <c r="V98" s="9"/>
    </row>
    <row r="99" spans="2:22" s="10" customFormat="1" x14ac:dyDescent="0.55000000000000004">
      <c r="B99" s="9"/>
      <c r="C99" s="9"/>
      <c r="D99" s="9"/>
      <c r="E99" s="9"/>
      <c r="F99" s="9"/>
      <c r="G99" s="9"/>
      <c r="H99" s="9"/>
      <c r="I99" s="9"/>
      <c r="V99" s="9"/>
    </row>
    <row r="100" spans="2:22" s="10" customFormat="1" x14ac:dyDescent="0.55000000000000004">
      <c r="B100" s="9"/>
      <c r="C100" s="9"/>
      <c r="D100" s="9"/>
      <c r="E100" s="9"/>
      <c r="F100" s="9"/>
      <c r="G100" s="9"/>
      <c r="H100" s="9"/>
      <c r="I100" s="9"/>
      <c r="V100" s="9"/>
    </row>
    <row r="101" spans="2:22" s="10" customFormat="1" x14ac:dyDescent="0.55000000000000004">
      <c r="B101" s="9"/>
      <c r="C101" s="9"/>
      <c r="D101" s="9"/>
      <c r="E101" s="9"/>
      <c r="F101" s="9"/>
      <c r="G101" s="9"/>
      <c r="H101" s="9"/>
      <c r="I101" s="9"/>
      <c r="V101" s="9"/>
    </row>
    <row r="102" spans="2:22" s="10" customFormat="1" x14ac:dyDescent="0.55000000000000004">
      <c r="B102" s="9"/>
      <c r="C102" s="9"/>
      <c r="D102" s="9"/>
      <c r="E102" s="9"/>
      <c r="F102" s="9"/>
      <c r="G102" s="9"/>
      <c r="H102" s="9"/>
      <c r="I102" s="9"/>
      <c r="V102" s="9"/>
    </row>
    <row r="103" spans="2:22" s="10" customFormat="1" x14ac:dyDescent="0.55000000000000004">
      <c r="B103" s="9"/>
      <c r="C103" s="9"/>
      <c r="D103" s="9"/>
      <c r="E103" s="9"/>
      <c r="F103" s="9"/>
      <c r="G103" s="9"/>
      <c r="H103" s="9"/>
      <c r="I103" s="9"/>
      <c r="V103" s="9"/>
    </row>
    <row r="104" spans="2:22" s="10" customFormat="1" x14ac:dyDescent="0.55000000000000004">
      <c r="B104" s="9"/>
      <c r="C104" s="9"/>
      <c r="D104" s="9"/>
      <c r="E104" s="9"/>
      <c r="F104" s="9"/>
      <c r="G104" s="9"/>
      <c r="H104" s="9"/>
      <c r="I104" s="9"/>
      <c r="V104" s="9"/>
    </row>
    <row r="105" spans="2:22" s="10" customFormat="1" x14ac:dyDescent="0.55000000000000004">
      <c r="B105" s="9"/>
      <c r="C105" s="9"/>
      <c r="D105" s="9"/>
      <c r="E105" s="9"/>
      <c r="F105" s="9"/>
      <c r="G105" s="9"/>
      <c r="H105" s="9"/>
      <c r="I105" s="9"/>
      <c r="V105" s="9"/>
    </row>
    <row r="106" spans="2:22" s="10" customFormat="1" x14ac:dyDescent="0.55000000000000004">
      <c r="B106" s="9"/>
      <c r="C106" s="9"/>
      <c r="D106" s="9"/>
      <c r="E106" s="9"/>
      <c r="F106" s="9"/>
      <c r="G106" s="9"/>
      <c r="H106" s="9"/>
      <c r="I106" s="9"/>
      <c r="V106" s="9"/>
    </row>
    <row r="107" spans="2:22" s="10" customFormat="1" x14ac:dyDescent="0.55000000000000004">
      <c r="B107" s="9"/>
      <c r="C107" s="9"/>
      <c r="D107" s="9"/>
      <c r="E107" s="9"/>
      <c r="F107" s="9"/>
      <c r="G107" s="9"/>
      <c r="H107" s="9"/>
      <c r="I107" s="9"/>
      <c r="V107" s="9"/>
    </row>
    <row r="108" spans="2:22" s="10" customFormat="1" x14ac:dyDescent="0.55000000000000004">
      <c r="B108" s="9"/>
      <c r="C108" s="9"/>
      <c r="D108" s="9"/>
      <c r="E108" s="9"/>
      <c r="F108" s="9"/>
      <c r="G108" s="9"/>
      <c r="H108" s="9"/>
      <c r="I108" s="9"/>
      <c r="V108" s="9"/>
    </row>
    <row r="109" spans="2:22" s="10" customFormat="1" x14ac:dyDescent="0.55000000000000004">
      <c r="B109" s="9"/>
      <c r="C109" s="9"/>
      <c r="D109" s="9"/>
      <c r="E109" s="9"/>
      <c r="F109" s="9"/>
      <c r="G109" s="9"/>
      <c r="H109" s="9"/>
      <c r="I109" s="9"/>
      <c r="V109" s="9"/>
    </row>
    <row r="110" spans="2:22" s="10" customFormat="1" x14ac:dyDescent="0.55000000000000004">
      <c r="B110" s="9"/>
      <c r="C110" s="9"/>
      <c r="D110" s="9"/>
      <c r="E110" s="9"/>
      <c r="F110" s="9"/>
      <c r="G110" s="9"/>
      <c r="H110" s="9"/>
      <c r="I110" s="9"/>
      <c r="V110" s="9"/>
    </row>
    <row r="111" spans="2:22" s="10" customFormat="1" x14ac:dyDescent="0.55000000000000004">
      <c r="B111" s="9"/>
      <c r="C111" s="9"/>
      <c r="D111" s="9"/>
      <c r="E111" s="9"/>
      <c r="F111" s="9"/>
      <c r="G111" s="9"/>
      <c r="H111" s="9"/>
      <c r="I111" s="9"/>
      <c r="V111" s="9"/>
    </row>
    <row r="112" spans="2:22" s="10" customFormat="1" x14ac:dyDescent="0.55000000000000004">
      <c r="B112" s="9"/>
      <c r="C112" s="9"/>
      <c r="D112" s="9"/>
      <c r="E112" s="9"/>
      <c r="F112" s="9"/>
      <c r="G112" s="9"/>
      <c r="H112" s="9"/>
      <c r="I112" s="9"/>
      <c r="V112" s="9"/>
    </row>
    <row r="113" spans="2:22" s="10" customFormat="1" x14ac:dyDescent="0.55000000000000004">
      <c r="B113" s="9"/>
      <c r="C113" s="9"/>
      <c r="D113" s="9"/>
      <c r="E113" s="9"/>
      <c r="F113" s="9"/>
      <c r="G113" s="9"/>
      <c r="H113" s="9"/>
      <c r="I113" s="9"/>
      <c r="V113" s="9"/>
    </row>
    <row r="114" spans="2:22" s="10" customFormat="1" x14ac:dyDescent="0.55000000000000004">
      <c r="B114" s="9"/>
      <c r="C114" s="9"/>
      <c r="D114" s="9"/>
      <c r="E114" s="9"/>
      <c r="F114" s="9"/>
      <c r="G114" s="9"/>
      <c r="H114" s="9"/>
      <c r="I114" s="9"/>
      <c r="V114" s="9"/>
    </row>
    <row r="115" spans="2:22" s="10" customFormat="1" x14ac:dyDescent="0.55000000000000004">
      <c r="B115" s="9"/>
      <c r="C115" s="9"/>
      <c r="D115" s="9"/>
      <c r="E115" s="9"/>
      <c r="F115" s="9"/>
      <c r="G115" s="9"/>
      <c r="H115" s="9"/>
      <c r="I115" s="9"/>
      <c r="V115" s="9"/>
    </row>
    <row r="116" spans="2:22" s="10" customFormat="1" x14ac:dyDescent="0.55000000000000004">
      <c r="B116" s="9"/>
      <c r="C116" s="9"/>
      <c r="D116" s="9"/>
      <c r="E116" s="9"/>
      <c r="F116" s="9"/>
      <c r="G116" s="9"/>
      <c r="H116" s="9"/>
      <c r="I116" s="9"/>
      <c r="V116" s="9"/>
    </row>
    <row r="117" spans="2:22" s="10" customFormat="1" x14ac:dyDescent="0.55000000000000004">
      <c r="B117" s="9"/>
      <c r="C117" s="9"/>
      <c r="D117" s="9"/>
      <c r="E117" s="9"/>
      <c r="F117" s="9"/>
      <c r="G117" s="9"/>
      <c r="H117" s="9"/>
      <c r="I117" s="9"/>
      <c r="V117" s="9"/>
    </row>
    <row r="118" spans="2:22" s="10" customFormat="1" x14ac:dyDescent="0.55000000000000004">
      <c r="B118" s="9"/>
      <c r="C118" s="9"/>
      <c r="D118" s="9"/>
      <c r="E118" s="9"/>
      <c r="F118" s="9"/>
      <c r="G118" s="9"/>
      <c r="H118" s="9"/>
      <c r="I118" s="9"/>
      <c r="V118" s="9"/>
    </row>
    <row r="119" spans="2:22" s="10" customFormat="1" x14ac:dyDescent="0.55000000000000004">
      <c r="B119" s="9"/>
      <c r="C119" s="9"/>
      <c r="D119" s="9"/>
      <c r="E119" s="9"/>
      <c r="F119" s="9"/>
      <c r="G119" s="9"/>
      <c r="H119" s="9"/>
      <c r="I119" s="9"/>
      <c r="V119" s="9"/>
    </row>
    <row r="120" spans="2:22" s="10" customFormat="1" x14ac:dyDescent="0.55000000000000004">
      <c r="B120" s="9"/>
      <c r="C120" s="9"/>
      <c r="D120" s="9"/>
      <c r="E120" s="9"/>
      <c r="F120" s="9"/>
      <c r="G120" s="9"/>
      <c r="H120" s="9"/>
      <c r="I120" s="9"/>
      <c r="V120" s="9"/>
    </row>
    <row r="121" spans="2:22" s="10" customFormat="1" x14ac:dyDescent="0.55000000000000004">
      <c r="B121" s="9"/>
      <c r="C121" s="9"/>
      <c r="D121" s="9"/>
      <c r="E121" s="9"/>
      <c r="F121" s="9"/>
      <c r="G121" s="9"/>
      <c r="H121" s="9"/>
      <c r="I121" s="9"/>
      <c r="V121" s="9"/>
    </row>
    <row r="122" spans="2:22" s="10" customFormat="1" x14ac:dyDescent="0.55000000000000004">
      <c r="B122" s="9"/>
      <c r="C122" s="9"/>
      <c r="D122" s="9"/>
      <c r="E122" s="9"/>
      <c r="F122" s="9"/>
      <c r="G122" s="9"/>
      <c r="H122" s="9"/>
      <c r="I122" s="9"/>
      <c r="V122" s="9"/>
    </row>
    <row r="123" spans="2:22" s="10" customFormat="1" x14ac:dyDescent="0.55000000000000004">
      <c r="B123" s="9"/>
      <c r="C123" s="9"/>
      <c r="D123" s="9"/>
      <c r="E123" s="9"/>
      <c r="F123" s="9"/>
      <c r="G123" s="9"/>
      <c r="H123" s="9"/>
      <c r="I123" s="9"/>
      <c r="V123" s="9"/>
    </row>
    <row r="124" spans="2:22" s="10" customFormat="1" x14ac:dyDescent="0.55000000000000004">
      <c r="B124" s="9"/>
      <c r="C124" s="9"/>
      <c r="D124" s="9"/>
      <c r="E124" s="9"/>
      <c r="F124" s="9"/>
      <c r="G124" s="9"/>
      <c r="H124" s="9"/>
      <c r="I124" s="9"/>
      <c r="V124" s="9"/>
    </row>
    <row r="125" spans="2:22" s="10" customFormat="1" x14ac:dyDescent="0.55000000000000004">
      <c r="B125" s="9"/>
      <c r="C125" s="9"/>
      <c r="D125" s="9"/>
      <c r="E125" s="9"/>
      <c r="F125" s="9"/>
      <c r="G125" s="9"/>
      <c r="H125" s="9"/>
      <c r="I125" s="9"/>
      <c r="V125" s="9"/>
    </row>
    <row r="126" spans="2:22" s="10" customFormat="1" x14ac:dyDescent="0.55000000000000004">
      <c r="B126" s="9"/>
      <c r="C126" s="9"/>
      <c r="D126" s="9"/>
      <c r="E126" s="9"/>
      <c r="F126" s="9"/>
      <c r="G126" s="9"/>
      <c r="H126" s="9"/>
      <c r="I126" s="9"/>
      <c r="V126" s="9"/>
    </row>
    <row r="127" spans="2:22" s="10" customFormat="1" x14ac:dyDescent="0.55000000000000004">
      <c r="B127" s="9"/>
      <c r="C127" s="9"/>
      <c r="D127" s="9"/>
      <c r="E127" s="9"/>
      <c r="F127" s="9"/>
      <c r="G127" s="9"/>
      <c r="H127" s="9"/>
      <c r="I127" s="9"/>
      <c r="V127" s="9"/>
    </row>
    <row r="128" spans="2:22" s="10" customFormat="1" x14ac:dyDescent="0.55000000000000004">
      <c r="B128" s="9"/>
      <c r="C128" s="9"/>
      <c r="D128" s="9"/>
      <c r="E128" s="9"/>
      <c r="F128" s="9"/>
      <c r="G128" s="9"/>
      <c r="H128" s="9"/>
      <c r="I128" s="9"/>
      <c r="V128" s="9"/>
    </row>
    <row r="129" spans="2:22" s="10" customFormat="1" x14ac:dyDescent="0.55000000000000004">
      <c r="B129" s="9"/>
      <c r="C129" s="9"/>
      <c r="D129" s="9"/>
      <c r="E129" s="9"/>
      <c r="F129" s="9"/>
      <c r="G129" s="9"/>
      <c r="H129" s="9"/>
      <c r="I129" s="9"/>
      <c r="V129" s="9"/>
    </row>
    <row r="130" spans="2:22" s="10" customFormat="1" x14ac:dyDescent="0.55000000000000004">
      <c r="B130" s="9"/>
      <c r="C130" s="9"/>
      <c r="D130" s="9"/>
      <c r="E130" s="9"/>
      <c r="F130" s="9"/>
      <c r="G130" s="9"/>
      <c r="H130" s="9"/>
      <c r="I130" s="9"/>
      <c r="V130" s="9"/>
    </row>
    <row r="131" spans="2:22" s="10" customFormat="1" x14ac:dyDescent="0.55000000000000004">
      <c r="B131" s="9"/>
      <c r="C131" s="9"/>
      <c r="D131" s="9"/>
      <c r="E131" s="9"/>
      <c r="F131" s="9"/>
      <c r="G131" s="9"/>
      <c r="H131" s="9"/>
      <c r="I131" s="9"/>
      <c r="V131" s="9"/>
    </row>
    <row r="132" spans="2:22" s="10" customFormat="1" x14ac:dyDescent="0.55000000000000004">
      <c r="B132" s="9"/>
      <c r="C132" s="9"/>
      <c r="D132" s="9"/>
      <c r="E132" s="9"/>
      <c r="F132" s="9"/>
      <c r="G132" s="9"/>
      <c r="H132" s="9"/>
      <c r="I132" s="9"/>
      <c r="V132" s="9"/>
    </row>
    <row r="133" spans="2:22" s="10" customFormat="1" x14ac:dyDescent="0.55000000000000004">
      <c r="B133" s="9"/>
      <c r="C133" s="9"/>
      <c r="D133" s="9"/>
      <c r="E133" s="9"/>
      <c r="F133" s="9"/>
      <c r="G133" s="9"/>
      <c r="H133" s="9"/>
      <c r="I133" s="9"/>
      <c r="V133" s="9"/>
    </row>
    <row r="134" spans="2:22" s="10" customFormat="1" x14ac:dyDescent="0.55000000000000004">
      <c r="B134" s="9"/>
      <c r="C134" s="9"/>
      <c r="D134" s="9"/>
      <c r="E134" s="9"/>
      <c r="F134" s="9"/>
      <c r="G134" s="9"/>
      <c r="H134" s="9"/>
      <c r="I134" s="9"/>
      <c r="V134" s="9"/>
    </row>
    <row r="135" spans="2:22" s="10" customFormat="1" x14ac:dyDescent="0.55000000000000004">
      <c r="B135" s="9"/>
      <c r="C135" s="9"/>
      <c r="D135" s="9"/>
      <c r="E135" s="9"/>
      <c r="F135" s="9"/>
      <c r="G135" s="9"/>
      <c r="H135" s="9"/>
      <c r="I135" s="9"/>
      <c r="V135" s="9"/>
    </row>
    <row r="136" spans="2:22" s="10" customFormat="1" x14ac:dyDescent="0.55000000000000004">
      <c r="B136" s="9"/>
      <c r="C136" s="9"/>
      <c r="D136" s="9"/>
      <c r="E136" s="9"/>
      <c r="F136" s="9"/>
      <c r="G136" s="9"/>
      <c r="H136" s="9"/>
      <c r="I136" s="9"/>
      <c r="V136" s="9"/>
    </row>
    <row r="137" spans="2:22" s="10" customFormat="1" x14ac:dyDescent="0.55000000000000004">
      <c r="B137" s="9"/>
      <c r="C137" s="9"/>
      <c r="D137" s="9"/>
      <c r="E137" s="9"/>
      <c r="F137" s="9"/>
      <c r="G137" s="9"/>
      <c r="H137" s="9"/>
      <c r="I137" s="9"/>
      <c r="V137" s="9"/>
    </row>
    <row r="138" spans="2:22" s="10" customFormat="1" x14ac:dyDescent="0.55000000000000004">
      <c r="B138" s="9"/>
      <c r="C138" s="9"/>
      <c r="D138" s="9"/>
      <c r="E138" s="9"/>
      <c r="F138" s="9"/>
      <c r="G138" s="9"/>
      <c r="H138" s="9"/>
      <c r="I138" s="9"/>
      <c r="V138" s="9"/>
    </row>
    <row r="139" spans="2:22" s="10" customFormat="1" x14ac:dyDescent="0.55000000000000004">
      <c r="B139" s="9"/>
      <c r="C139" s="9"/>
      <c r="D139" s="9"/>
      <c r="E139" s="9"/>
      <c r="F139" s="9"/>
      <c r="G139" s="9"/>
      <c r="H139" s="9"/>
      <c r="I139" s="9"/>
      <c r="V139" s="9"/>
    </row>
    <row r="140" spans="2:22" s="10" customFormat="1" x14ac:dyDescent="0.55000000000000004">
      <c r="B140" s="9"/>
      <c r="C140" s="9"/>
      <c r="D140" s="9"/>
      <c r="E140" s="9"/>
      <c r="F140" s="9"/>
      <c r="G140" s="9"/>
      <c r="H140" s="9"/>
      <c r="I140" s="9"/>
      <c r="V140" s="9"/>
    </row>
    <row r="141" spans="2:22" s="10" customFormat="1" x14ac:dyDescent="0.55000000000000004">
      <c r="B141" s="9"/>
      <c r="C141" s="9"/>
      <c r="D141" s="9"/>
      <c r="E141" s="9"/>
      <c r="F141" s="9"/>
      <c r="G141" s="9"/>
      <c r="H141" s="9"/>
      <c r="I141" s="9"/>
      <c r="V141" s="9"/>
    </row>
    <row r="142" spans="2:22" s="10" customFormat="1" x14ac:dyDescent="0.55000000000000004">
      <c r="B142" s="9"/>
      <c r="C142" s="9"/>
      <c r="D142" s="9"/>
      <c r="E142" s="9"/>
      <c r="F142" s="9"/>
      <c r="G142" s="9"/>
      <c r="H142" s="9"/>
      <c r="I142" s="9"/>
      <c r="V142" s="9"/>
    </row>
    <row r="143" spans="2:22" s="10" customFormat="1" x14ac:dyDescent="0.55000000000000004">
      <c r="B143" s="9"/>
      <c r="C143" s="9"/>
      <c r="D143" s="9"/>
      <c r="E143" s="9"/>
      <c r="F143" s="9"/>
      <c r="G143" s="9"/>
      <c r="H143" s="9"/>
      <c r="I143" s="9"/>
      <c r="V143" s="9"/>
    </row>
    <row r="144" spans="2:22" s="10" customFormat="1" x14ac:dyDescent="0.55000000000000004">
      <c r="B144" s="9"/>
      <c r="C144" s="9"/>
      <c r="D144" s="9"/>
      <c r="E144" s="9"/>
      <c r="F144" s="9"/>
      <c r="G144" s="9"/>
      <c r="H144" s="9"/>
      <c r="I144" s="9"/>
      <c r="V144" s="9"/>
    </row>
    <row r="145" spans="2:22" s="10" customFormat="1" x14ac:dyDescent="0.55000000000000004">
      <c r="B145" s="9"/>
      <c r="C145" s="9"/>
      <c r="D145" s="9"/>
      <c r="E145" s="9"/>
      <c r="F145" s="9"/>
      <c r="G145" s="9"/>
      <c r="H145" s="9"/>
      <c r="I145" s="9"/>
      <c r="V145" s="9"/>
    </row>
    <row r="146" spans="2:22" s="10" customFormat="1" x14ac:dyDescent="0.55000000000000004">
      <c r="B146" s="9"/>
      <c r="C146" s="9"/>
      <c r="D146" s="9"/>
      <c r="E146" s="9"/>
      <c r="F146" s="9"/>
      <c r="G146" s="9"/>
      <c r="H146" s="9"/>
      <c r="I146" s="9"/>
      <c r="V146" s="9"/>
    </row>
    <row r="147" spans="2:22" s="10" customFormat="1" x14ac:dyDescent="0.55000000000000004">
      <c r="B147" s="9"/>
      <c r="C147" s="9"/>
      <c r="D147" s="9"/>
      <c r="E147" s="9"/>
      <c r="F147" s="9"/>
      <c r="G147" s="9"/>
      <c r="H147" s="9"/>
      <c r="I147" s="9"/>
      <c r="V147" s="9"/>
    </row>
    <row r="148" spans="2:22" s="10" customFormat="1" x14ac:dyDescent="0.55000000000000004">
      <c r="B148" s="9"/>
      <c r="C148" s="9"/>
      <c r="D148" s="9"/>
      <c r="E148" s="9"/>
      <c r="F148" s="9"/>
      <c r="G148" s="9"/>
      <c r="H148" s="9"/>
      <c r="I148" s="9"/>
      <c r="V148" s="9"/>
    </row>
    <row r="149" spans="2:22" s="10" customFormat="1" x14ac:dyDescent="0.55000000000000004">
      <c r="B149" s="9"/>
      <c r="C149" s="9"/>
      <c r="D149" s="9"/>
      <c r="E149" s="9"/>
      <c r="F149" s="9"/>
      <c r="G149" s="9"/>
      <c r="H149" s="9"/>
      <c r="I149" s="9"/>
      <c r="V149" s="9"/>
    </row>
    <row r="150" spans="2:22" s="10" customFormat="1" x14ac:dyDescent="0.55000000000000004">
      <c r="B150" s="9"/>
      <c r="C150" s="9"/>
      <c r="D150" s="9"/>
      <c r="E150" s="9"/>
      <c r="F150" s="9"/>
      <c r="G150" s="9"/>
      <c r="H150" s="9"/>
      <c r="I150" s="9"/>
      <c r="V150" s="9"/>
    </row>
    <row r="151" spans="2:22" s="10" customFormat="1" x14ac:dyDescent="0.55000000000000004">
      <c r="B151" s="9"/>
      <c r="C151" s="9"/>
      <c r="D151" s="9"/>
      <c r="E151" s="9"/>
      <c r="F151" s="9"/>
      <c r="G151" s="9"/>
      <c r="H151" s="9"/>
      <c r="I151" s="9"/>
      <c r="V151" s="9"/>
    </row>
    <row r="152" spans="2:22" s="10" customFormat="1" x14ac:dyDescent="0.55000000000000004">
      <c r="B152" s="9"/>
      <c r="C152" s="9"/>
      <c r="D152" s="9"/>
      <c r="E152" s="9"/>
      <c r="F152" s="9"/>
      <c r="G152" s="9"/>
      <c r="H152" s="9"/>
      <c r="I152" s="9"/>
      <c r="V152" s="9"/>
    </row>
    <row r="153" spans="2:22" s="10" customFormat="1" x14ac:dyDescent="0.55000000000000004">
      <c r="B153" s="9"/>
      <c r="C153" s="9"/>
      <c r="D153" s="9"/>
      <c r="E153" s="9"/>
      <c r="F153" s="9"/>
      <c r="G153" s="9"/>
      <c r="H153" s="9"/>
      <c r="I153" s="9"/>
      <c r="V153" s="9"/>
    </row>
    <row r="154" spans="2:22" s="10" customFormat="1" x14ac:dyDescent="0.55000000000000004">
      <c r="B154" s="9"/>
      <c r="C154" s="9"/>
      <c r="D154" s="9"/>
      <c r="E154" s="9"/>
      <c r="F154" s="9"/>
      <c r="G154" s="9"/>
      <c r="H154" s="9"/>
      <c r="I154" s="9"/>
      <c r="V154" s="9"/>
    </row>
    <row r="155" spans="2:22" s="10" customFormat="1" x14ac:dyDescent="0.55000000000000004">
      <c r="B155" s="9"/>
      <c r="C155" s="9"/>
      <c r="D155" s="9"/>
      <c r="E155" s="9"/>
      <c r="F155" s="9"/>
      <c r="G155" s="9"/>
      <c r="H155" s="9"/>
      <c r="I155" s="9"/>
      <c r="V155" s="9"/>
    </row>
    <row r="156" spans="2:22" s="10" customFormat="1" x14ac:dyDescent="0.55000000000000004">
      <c r="B156" s="9"/>
      <c r="C156" s="9"/>
      <c r="D156" s="9"/>
      <c r="E156" s="9"/>
      <c r="F156" s="9"/>
      <c r="G156" s="9"/>
      <c r="H156" s="9"/>
      <c r="I156" s="9"/>
      <c r="V156" s="9"/>
    </row>
    <row r="157" spans="2:22" s="10" customFormat="1" x14ac:dyDescent="0.55000000000000004">
      <c r="B157" s="9"/>
      <c r="C157" s="9"/>
      <c r="D157" s="9"/>
      <c r="E157" s="9"/>
      <c r="F157" s="9"/>
      <c r="G157" s="9"/>
      <c r="H157" s="9"/>
      <c r="I157" s="9"/>
      <c r="V157" s="9"/>
    </row>
    <row r="158" spans="2:22" s="10" customFormat="1" x14ac:dyDescent="0.55000000000000004">
      <c r="B158" s="9"/>
      <c r="C158" s="9"/>
      <c r="D158" s="9"/>
      <c r="E158" s="9"/>
      <c r="F158" s="9"/>
      <c r="G158" s="9"/>
      <c r="H158" s="9"/>
      <c r="I158" s="9"/>
      <c r="V158" s="9"/>
    </row>
    <row r="159" spans="2:22" s="10" customFormat="1" x14ac:dyDescent="0.55000000000000004">
      <c r="B159" s="9"/>
      <c r="C159" s="9"/>
      <c r="D159" s="9"/>
      <c r="E159" s="9"/>
      <c r="F159" s="9"/>
      <c r="G159" s="9"/>
      <c r="H159" s="9"/>
      <c r="I159" s="9"/>
      <c r="V159" s="9"/>
    </row>
    <row r="160" spans="2:22" s="10" customFormat="1" x14ac:dyDescent="0.55000000000000004">
      <c r="B160" s="9"/>
      <c r="C160" s="9"/>
      <c r="D160" s="9"/>
      <c r="E160" s="9"/>
      <c r="F160" s="9"/>
      <c r="G160" s="9"/>
      <c r="H160" s="9"/>
      <c r="I160" s="9"/>
      <c r="V160" s="9"/>
    </row>
    <row r="161" spans="2:22" s="10" customFormat="1" x14ac:dyDescent="0.55000000000000004">
      <c r="B161" s="9"/>
      <c r="C161" s="9"/>
      <c r="D161" s="9"/>
      <c r="E161" s="9"/>
      <c r="F161" s="9"/>
      <c r="G161" s="9"/>
      <c r="H161" s="9"/>
      <c r="I161" s="9"/>
      <c r="V161" s="9"/>
    </row>
    <row r="162" spans="2:22" s="10" customFormat="1" x14ac:dyDescent="0.55000000000000004">
      <c r="B162" s="9"/>
      <c r="C162" s="9"/>
      <c r="D162" s="9"/>
      <c r="E162" s="9"/>
      <c r="F162" s="9"/>
      <c r="G162" s="9"/>
      <c r="H162" s="9"/>
      <c r="I162" s="9"/>
      <c r="V162" s="9"/>
    </row>
    <row r="163" spans="2:22" s="10" customFormat="1" x14ac:dyDescent="0.55000000000000004">
      <c r="B163" s="9"/>
      <c r="C163" s="9"/>
      <c r="D163" s="9"/>
      <c r="E163" s="9"/>
      <c r="F163" s="9"/>
      <c r="G163" s="9"/>
      <c r="H163" s="9"/>
      <c r="I163" s="9"/>
      <c r="V163" s="9"/>
    </row>
    <row r="164" spans="2:22" s="10" customFormat="1" x14ac:dyDescent="0.55000000000000004">
      <c r="B164" s="9"/>
      <c r="C164" s="9"/>
      <c r="D164" s="9"/>
      <c r="E164" s="9"/>
      <c r="F164" s="9"/>
      <c r="G164" s="9"/>
      <c r="H164" s="9"/>
      <c r="I164" s="9"/>
      <c r="V164" s="9"/>
    </row>
    <row r="165" spans="2:22" s="10" customFormat="1" x14ac:dyDescent="0.55000000000000004">
      <c r="B165" s="9"/>
      <c r="C165" s="9"/>
      <c r="D165" s="9"/>
      <c r="E165" s="9"/>
      <c r="F165" s="9"/>
      <c r="G165" s="9"/>
      <c r="H165" s="9"/>
      <c r="I165" s="9"/>
      <c r="V165" s="9"/>
    </row>
    <row r="166" spans="2:22" s="10" customFormat="1" x14ac:dyDescent="0.55000000000000004">
      <c r="B166" s="9"/>
      <c r="C166" s="9"/>
      <c r="D166" s="9"/>
      <c r="E166" s="9"/>
      <c r="F166" s="9"/>
      <c r="G166" s="9"/>
      <c r="H166" s="9"/>
      <c r="I166" s="9"/>
      <c r="V166" s="9"/>
    </row>
    <row r="167" spans="2:22" s="10" customFormat="1" x14ac:dyDescent="0.55000000000000004">
      <c r="B167" s="9"/>
      <c r="C167" s="9"/>
      <c r="D167" s="9"/>
      <c r="E167" s="9"/>
      <c r="F167" s="9"/>
      <c r="G167" s="9"/>
      <c r="H167" s="9"/>
      <c r="I167" s="9"/>
      <c r="V167" s="9"/>
    </row>
    <row r="168" spans="2:22" s="10" customFormat="1" x14ac:dyDescent="0.55000000000000004">
      <c r="B168" s="9"/>
      <c r="C168" s="9"/>
      <c r="D168" s="9"/>
      <c r="E168" s="9"/>
      <c r="F168" s="9"/>
      <c r="G168" s="9"/>
      <c r="H168" s="9"/>
      <c r="I168" s="9"/>
      <c r="V168" s="9"/>
    </row>
    <row r="169" spans="2:22" s="10" customFormat="1" x14ac:dyDescent="0.55000000000000004">
      <c r="B169" s="9"/>
      <c r="C169" s="9"/>
      <c r="D169" s="9"/>
      <c r="E169" s="9"/>
      <c r="F169" s="9"/>
      <c r="G169" s="9"/>
      <c r="H169" s="9"/>
      <c r="I169" s="9"/>
      <c r="V169" s="9"/>
    </row>
    <row r="170" spans="2:22" s="10" customFormat="1" x14ac:dyDescent="0.55000000000000004">
      <c r="B170" s="9"/>
      <c r="C170" s="9"/>
      <c r="D170" s="9"/>
      <c r="E170" s="9"/>
      <c r="F170" s="9"/>
      <c r="G170" s="9"/>
      <c r="H170" s="9"/>
      <c r="I170" s="9"/>
      <c r="V170" s="9"/>
    </row>
    <row r="171" spans="2:22" s="10" customFormat="1" x14ac:dyDescent="0.55000000000000004">
      <c r="B171" s="9"/>
      <c r="C171" s="9"/>
      <c r="D171" s="9"/>
      <c r="E171" s="9"/>
      <c r="F171" s="9"/>
      <c r="G171" s="9"/>
      <c r="H171" s="9"/>
      <c r="I171" s="9"/>
      <c r="V171" s="9"/>
    </row>
    <row r="172" spans="2:22" s="10" customFormat="1" x14ac:dyDescent="0.55000000000000004">
      <c r="B172" s="9"/>
      <c r="C172" s="9"/>
      <c r="D172" s="9"/>
      <c r="E172" s="9"/>
      <c r="F172" s="9"/>
      <c r="G172" s="9"/>
      <c r="H172" s="9"/>
      <c r="I172" s="9"/>
      <c r="V172" s="9"/>
    </row>
    <row r="173" spans="2:22" s="10" customFormat="1" x14ac:dyDescent="0.55000000000000004">
      <c r="B173" s="9"/>
      <c r="C173" s="9"/>
      <c r="D173" s="9"/>
      <c r="E173" s="9"/>
      <c r="F173" s="9"/>
      <c r="G173" s="9"/>
      <c r="H173" s="9"/>
      <c r="I173" s="9"/>
      <c r="V173" s="9"/>
    </row>
    <row r="174" spans="2:22" s="10" customFormat="1" x14ac:dyDescent="0.55000000000000004">
      <c r="B174" s="9"/>
      <c r="C174" s="9"/>
      <c r="D174" s="9"/>
      <c r="E174" s="9"/>
      <c r="F174" s="9"/>
      <c r="G174" s="9"/>
      <c r="H174" s="9"/>
      <c r="I174" s="9"/>
      <c r="V174" s="9"/>
    </row>
    <row r="175" spans="2:22" s="10" customFormat="1" x14ac:dyDescent="0.55000000000000004">
      <c r="B175" s="9"/>
      <c r="C175" s="9"/>
      <c r="D175" s="9"/>
      <c r="E175" s="9"/>
      <c r="F175" s="9"/>
      <c r="G175" s="9"/>
      <c r="H175" s="9"/>
      <c r="I175" s="9"/>
      <c r="V175" s="9"/>
    </row>
    <row r="176" spans="2:22" s="10" customFormat="1" x14ac:dyDescent="0.55000000000000004">
      <c r="B176" s="9"/>
      <c r="C176" s="9"/>
      <c r="D176" s="9"/>
      <c r="E176" s="9"/>
      <c r="F176" s="9"/>
      <c r="G176" s="9"/>
      <c r="H176" s="9"/>
      <c r="I176" s="9"/>
      <c r="V176" s="9"/>
    </row>
    <row r="177" spans="2:22" s="10" customFormat="1" x14ac:dyDescent="0.55000000000000004">
      <c r="B177" s="9"/>
      <c r="C177" s="9"/>
      <c r="D177" s="9"/>
      <c r="E177" s="9"/>
      <c r="F177" s="9"/>
      <c r="G177" s="9"/>
      <c r="H177" s="9"/>
      <c r="I177" s="9"/>
      <c r="V177" s="9"/>
    </row>
    <row r="178" spans="2:22" s="10" customFormat="1" x14ac:dyDescent="0.55000000000000004">
      <c r="B178" s="9"/>
      <c r="C178" s="9"/>
      <c r="D178" s="9"/>
      <c r="E178" s="9"/>
      <c r="F178" s="9"/>
      <c r="G178" s="9"/>
      <c r="H178" s="9"/>
      <c r="I178" s="9"/>
      <c r="V178" s="9"/>
    </row>
    <row r="179" spans="2:22" s="10" customFormat="1" x14ac:dyDescent="0.55000000000000004">
      <c r="B179" s="9"/>
      <c r="C179" s="9"/>
      <c r="D179" s="9"/>
      <c r="E179" s="9"/>
      <c r="F179" s="9"/>
      <c r="G179" s="9"/>
      <c r="H179" s="9"/>
      <c r="I179" s="9"/>
      <c r="V179" s="9"/>
    </row>
    <row r="180" spans="2:22" s="10" customFormat="1" x14ac:dyDescent="0.55000000000000004">
      <c r="B180" s="9"/>
      <c r="C180" s="9"/>
      <c r="D180" s="9"/>
      <c r="E180" s="9"/>
      <c r="F180" s="9"/>
      <c r="G180" s="9"/>
      <c r="H180" s="9"/>
      <c r="I180" s="9"/>
      <c r="V180" s="9"/>
    </row>
    <row r="181" spans="2:22" s="10" customFormat="1" x14ac:dyDescent="0.55000000000000004">
      <c r="B181" s="9"/>
      <c r="C181" s="9"/>
      <c r="D181" s="9"/>
      <c r="E181" s="9"/>
      <c r="F181" s="9"/>
      <c r="G181" s="9"/>
      <c r="H181" s="9"/>
      <c r="I181" s="9"/>
      <c r="V181" s="9"/>
    </row>
    <row r="182" spans="2:22" s="10" customFormat="1" x14ac:dyDescent="0.55000000000000004">
      <c r="B182" s="9"/>
      <c r="C182" s="9"/>
      <c r="D182" s="9"/>
      <c r="E182" s="9"/>
      <c r="F182" s="9"/>
      <c r="G182" s="9"/>
      <c r="H182" s="9"/>
      <c r="I182" s="9"/>
      <c r="V182" s="9"/>
    </row>
    <row r="183" spans="2:22" s="10" customFormat="1" x14ac:dyDescent="0.55000000000000004">
      <c r="B183" s="9"/>
      <c r="C183" s="9"/>
      <c r="D183" s="9"/>
      <c r="E183" s="9"/>
      <c r="F183" s="9"/>
      <c r="G183" s="9"/>
      <c r="H183" s="9"/>
      <c r="I183" s="9"/>
      <c r="V183" s="9"/>
    </row>
    <row r="184" spans="2:22" s="10" customFormat="1" x14ac:dyDescent="0.55000000000000004">
      <c r="B184" s="9"/>
      <c r="C184" s="9"/>
      <c r="D184" s="9"/>
      <c r="E184" s="9"/>
      <c r="F184" s="9"/>
      <c r="G184" s="9"/>
      <c r="H184" s="9"/>
      <c r="I184" s="9"/>
      <c r="V184" s="9"/>
    </row>
    <row r="185" spans="2:22" s="10" customFormat="1" x14ac:dyDescent="0.55000000000000004">
      <c r="B185" s="9"/>
      <c r="C185" s="9"/>
      <c r="D185" s="9"/>
      <c r="E185" s="9"/>
      <c r="F185" s="9"/>
      <c r="G185" s="9"/>
      <c r="H185" s="9"/>
      <c r="I185" s="9"/>
      <c r="V185" s="9"/>
    </row>
    <row r="186" spans="2:22" s="10" customFormat="1" x14ac:dyDescent="0.55000000000000004">
      <c r="B186" s="9"/>
      <c r="C186" s="9"/>
      <c r="D186" s="9"/>
      <c r="E186" s="9"/>
      <c r="F186" s="9"/>
      <c r="G186" s="9"/>
      <c r="H186" s="9"/>
      <c r="I186" s="9"/>
      <c r="V186" s="9"/>
    </row>
    <row r="187" spans="2:22" s="10" customFormat="1" x14ac:dyDescent="0.55000000000000004">
      <c r="B187" s="9"/>
      <c r="C187" s="9"/>
      <c r="D187" s="9"/>
      <c r="E187" s="9"/>
      <c r="F187" s="9"/>
      <c r="G187" s="9"/>
      <c r="H187" s="9"/>
      <c r="I187" s="9"/>
      <c r="V187" s="9"/>
    </row>
    <row r="188" spans="2:22" s="10" customFormat="1" x14ac:dyDescent="0.55000000000000004">
      <c r="B188" s="9"/>
      <c r="C188" s="9"/>
      <c r="D188" s="9"/>
      <c r="E188" s="9"/>
      <c r="F188" s="9"/>
      <c r="G188" s="9"/>
      <c r="H188" s="9"/>
      <c r="I188" s="9"/>
      <c r="V188" s="9"/>
    </row>
    <row r="189" spans="2:22" s="10" customFormat="1" x14ac:dyDescent="0.55000000000000004">
      <c r="B189" s="9"/>
      <c r="C189" s="9"/>
      <c r="D189" s="9"/>
      <c r="E189" s="9"/>
      <c r="F189" s="9"/>
      <c r="G189" s="9"/>
      <c r="H189" s="9"/>
      <c r="I189" s="9"/>
      <c r="V189" s="9"/>
    </row>
    <row r="190" spans="2:22" s="10" customFormat="1" x14ac:dyDescent="0.55000000000000004">
      <c r="B190" s="9"/>
      <c r="C190" s="9"/>
      <c r="D190" s="9"/>
      <c r="E190" s="9"/>
      <c r="F190" s="9"/>
      <c r="G190" s="9"/>
      <c r="H190" s="9"/>
      <c r="I190" s="9"/>
      <c r="V190" s="9"/>
    </row>
    <row r="191" spans="2:22" s="10" customFormat="1" x14ac:dyDescent="0.55000000000000004">
      <c r="B191" s="9"/>
      <c r="C191" s="9"/>
      <c r="D191" s="9"/>
      <c r="E191" s="9"/>
      <c r="F191" s="9"/>
      <c r="G191" s="9"/>
      <c r="H191" s="9"/>
      <c r="I191" s="9"/>
      <c r="V191" s="9"/>
    </row>
    <row r="192" spans="2:22" s="10" customFormat="1" x14ac:dyDescent="0.55000000000000004">
      <c r="B192" s="9"/>
      <c r="C192" s="9"/>
      <c r="D192" s="9"/>
      <c r="E192" s="9"/>
      <c r="F192" s="9"/>
      <c r="G192" s="9"/>
      <c r="H192" s="9"/>
      <c r="I192" s="9"/>
      <c r="V192" s="9"/>
    </row>
    <row r="193" spans="2:22" s="10" customFormat="1" x14ac:dyDescent="0.55000000000000004">
      <c r="B193" s="9"/>
      <c r="C193" s="9"/>
      <c r="D193" s="9"/>
      <c r="E193" s="9"/>
      <c r="F193" s="9"/>
      <c r="G193" s="9"/>
      <c r="H193" s="9"/>
      <c r="I193" s="9"/>
      <c r="V193" s="9"/>
    </row>
    <row r="194" spans="2:22" s="10" customFormat="1" x14ac:dyDescent="0.55000000000000004">
      <c r="B194" s="9"/>
      <c r="C194" s="9"/>
      <c r="D194" s="9"/>
      <c r="E194" s="9"/>
      <c r="F194" s="9"/>
      <c r="G194" s="9"/>
      <c r="H194" s="9"/>
      <c r="I194" s="9"/>
      <c r="V194" s="9"/>
    </row>
    <row r="195" spans="2:22" s="10" customFormat="1" x14ac:dyDescent="0.55000000000000004">
      <c r="B195" s="9"/>
      <c r="C195" s="9"/>
      <c r="D195" s="9"/>
      <c r="E195" s="9"/>
      <c r="F195" s="9"/>
      <c r="G195" s="9"/>
      <c r="H195" s="9"/>
      <c r="I195" s="9"/>
      <c r="V195" s="9"/>
    </row>
    <row r="196" spans="2:22" s="10" customFormat="1" x14ac:dyDescent="0.55000000000000004">
      <c r="B196" s="9"/>
      <c r="C196" s="9"/>
      <c r="D196" s="9"/>
      <c r="E196" s="9"/>
      <c r="F196" s="9"/>
      <c r="G196" s="9"/>
      <c r="H196" s="9"/>
      <c r="I196" s="9"/>
      <c r="V196" s="9"/>
    </row>
    <row r="197" spans="2:22" s="10" customFormat="1" x14ac:dyDescent="0.55000000000000004">
      <c r="B197" s="9"/>
      <c r="C197" s="9"/>
      <c r="D197" s="9"/>
      <c r="E197" s="9"/>
      <c r="F197" s="9"/>
      <c r="G197" s="9"/>
      <c r="H197" s="9"/>
      <c r="I197" s="9"/>
      <c r="V197" s="9"/>
    </row>
    <row r="198" spans="2:22" s="10" customFormat="1" x14ac:dyDescent="0.55000000000000004">
      <c r="B198" s="9"/>
      <c r="C198" s="9"/>
      <c r="D198" s="9"/>
      <c r="E198" s="9"/>
      <c r="F198" s="9"/>
      <c r="G198" s="9"/>
      <c r="H198" s="9"/>
      <c r="I198" s="9"/>
      <c r="V198" s="9"/>
    </row>
    <row r="199" spans="2:22" s="10" customFormat="1" x14ac:dyDescent="0.55000000000000004">
      <c r="B199" s="9"/>
      <c r="C199" s="9"/>
      <c r="D199" s="9"/>
      <c r="E199" s="9"/>
      <c r="F199" s="9"/>
      <c r="G199" s="9"/>
      <c r="H199" s="9"/>
      <c r="I199" s="9"/>
      <c r="V199" s="9"/>
    </row>
    <row r="200" spans="2:22" s="10" customFormat="1" x14ac:dyDescent="0.55000000000000004">
      <c r="B200" s="9"/>
      <c r="C200" s="9"/>
      <c r="D200" s="9"/>
      <c r="E200" s="9"/>
      <c r="F200" s="9"/>
      <c r="G200" s="9"/>
      <c r="H200" s="9"/>
      <c r="I200" s="9"/>
      <c r="V200" s="9"/>
    </row>
    <row r="201" spans="2:22" s="10" customFormat="1" x14ac:dyDescent="0.55000000000000004">
      <c r="B201" s="9"/>
      <c r="C201" s="9"/>
      <c r="D201" s="9"/>
      <c r="E201" s="9"/>
      <c r="F201" s="9"/>
      <c r="G201" s="9"/>
      <c r="H201" s="9"/>
      <c r="I201" s="9"/>
      <c r="V201" s="9"/>
    </row>
    <row r="202" spans="2:22" s="10" customFormat="1" x14ac:dyDescent="0.55000000000000004">
      <c r="B202" s="9"/>
      <c r="C202" s="9"/>
      <c r="D202" s="9"/>
      <c r="E202" s="9"/>
      <c r="F202" s="9"/>
      <c r="G202" s="9"/>
      <c r="H202" s="9"/>
      <c r="I202" s="9"/>
      <c r="V202" s="9"/>
    </row>
    <row r="203" spans="2:22" s="10" customFormat="1" x14ac:dyDescent="0.55000000000000004">
      <c r="B203" s="9"/>
      <c r="C203" s="9"/>
      <c r="D203" s="9"/>
      <c r="E203" s="9"/>
      <c r="F203" s="9"/>
      <c r="G203" s="9"/>
      <c r="H203" s="9"/>
      <c r="I203" s="9"/>
      <c r="V203" s="9"/>
    </row>
    <row r="204" spans="2:22" s="10" customFormat="1" x14ac:dyDescent="0.55000000000000004">
      <c r="B204" s="9"/>
      <c r="C204" s="9"/>
      <c r="D204" s="9"/>
      <c r="E204" s="9"/>
      <c r="F204" s="9"/>
      <c r="G204" s="9"/>
      <c r="H204" s="9"/>
      <c r="I204" s="9"/>
      <c r="V204" s="9"/>
    </row>
    <row r="205" spans="2:22" s="10" customFormat="1" x14ac:dyDescent="0.55000000000000004">
      <c r="B205" s="9"/>
      <c r="C205" s="9"/>
      <c r="D205" s="9"/>
      <c r="E205" s="9"/>
      <c r="F205" s="9"/>
      <c r="G205" s="9"/>
      <c r="H205" s="9"/>
      <c r="I205" s="9"/>
      <c r="V205" s="9"/>
    </row>
    <row r="206" spans="2:22" s="10" customFormat="1" x14ac:dyDescent="0.55000000000000004">
      <c r="B206" s="9"/>
      <c r="C206" s="9"/>
      <c r="D206" s="9"/>
      <c r="E206" s="9"/>
      <c r="F206" s="9"/>
      <c r="G206" s="9"/>
      <c r="H206" s="9"/>
      <c r="I206" s="9"/>
      <c r="V206" s="9"/>
    </row>
    <row r="207" spans="2:22" s="10" customFormat="1" x14ac:dyDescent="0.55000000000000004">
      <c r="B207" s="9"/>
      <c r="C207" s="9"/>
      <c r="D207" s="9"/>
      <c r="E207" s="9"/>
      <c r="F207" s="9"/>
      <c r="G207" s="9"/>
      <c r="H207" s="9"/>
      <c r="I207" s="9"/>
      <c r="V207" s="9"/>
    </row>
    <row r="208" spans="2:22" s="10" customFormat="1" x14ac:dyDescent="0.55000000000000004">
      <c r="B208" s="9"/>
      <c r="C208" s="9"/>
      <c r="D208" s="9"/>
      <c r="E208" s="9"/>
      <c r="F208" s="9"/>
      <c r="G208" s="9"/>
      <c r="H208" s="9"/>
      <c r="I208" s="9"/>
      <c r="V208" s="9"/>
    </row>
    <row r="209" spans="2:22" s="10" customFormat="1" x14ac:dyDescent="0.55000000000000004">
      <c r="B209" s="9"/>
      <c r="C209" s="9"/>
      <c r="D209" s="9"/>
      <c r="E209" s="9"/>
      <c r="F209" s="9"/>
      <c r="G209" s="9"/>
      <c r="H209" s="9"/>
      <c r="I209" s="9"/>
      <c r="V209" s="9"/>
    </row>
    <row r="210" spans="2:22" s="10" customFormat="1" x14ac:dyDescent="0.55000000000000004">
      <c r="B210" s="9"/>
      <c r="C210" s="9"/>
      <c r="D210" s="9"/>
      <c r="E210" s="9"/>
      <c r="F210" s="9"/>
      <c r="G210" s="9"/>
      <c r="H210" s="9"/>
      <c r="I210" s="9"/>
      <c r="V210" s="9"/>
    </row>
    <row r="211" spans="2:22" s="10" customFormat="1" x14ac:dyDescent="0.55000000000000004">
      <c r="B211" s="9"/>
      <c r="C211" s="9"/>
      <c r="D211" s="9"/>
      <c r="E211" s="9"/>
      <c r="F211" s="9"/>
      <c r="G211" s="9"/>
      <c r="H211" s="9"/>
      <c r="I211" s="9"/>
      <c r="V211" s="9"/>
    </row>
    <row r="212" spans="2:22" s="10" customFormat="1" x14ac:dyDescent="0.55000000000000004">
      <c r="B212" s="9"/>
      <c r="C212" s="9"/>
      <c r="D212" s="9"/>
      <c r="E212" s="9"/>
      <c r="F212" s="9"/>
      <c r="G212" s="9"/>
      <c r="H212" s="9"/>
      <c r="I212" s="9"/>
      <c r="V212" s="9"/>
    </row>
    <row r="213" spans="2:22" s="10" customFormat="1" x14ac:dyDescent="0.55000000000000004">
      <c r="B213" s="9"/>
      <c r="C213" s="9"/>
      <c r="D213" s="9"/>
      <c r="E213" s="9"/>
      <c r="F213" s="9"/>
      <c r="G213" s="9"/>
      <c r="H213" s="9"/>
      <c r="I213" s="9"/>
      <c r="V213" s="9"/>
    </row>
    <row r="214" spans="2:22" s="10" customFormat="1" x14ac:dyDescent="0.55000000000000004">
      <c r="B214" s="9"/>
      <c r="C214" s="9"/>
      <c r="D214" s="9"/>
      <c r="E214" s="9"/>
      <c r="F214" s="9"/>
      <c r="G214" s="9"/>
      <c r="H214" s="9"/>
      <c r="I214" s="9"/>
      <c r="V214" s="9"/>
    </row>
    <row r="215" spans="2:22" s="10" customFormat="1" x14ac:dyDescent="0.55000000000000004">
      <c r="B215" s="9"/>
      <c r="C215" s="9"/>
      <c r="D215" s="9"/>
      <c r="E215" s="9"/>
      <c r="F215" s="9"/>
      <c r="G215" s="9"/>
      <c r="H215" s="9"/>
      <c r="I215" s="9"/>
      <c r="V215" s="9"/>
    </row>
    <row r="216" spans="2:22" s="10" customFormat="1" x14ac:dyDescent="0.55000000000000004">
      <c r="B216" s="9"/>
      <c r="C216" s="9"/>
      <c r="D216" s="9"/>
      <c r="E216" s="9"/>
      <c r="F216" s="9"/>
      <c r="G216" s="9"/>
      <c r="H216" s="9"/>
      <c r="I216" s="9"/>
      <c r="V216" s="9"/>
    </row>
    <row r="217" spans="2:22" s="10" customFormat="1" x14ac:dyDescent="0.55000000000000004">
      <c r="B217" s="9"/>
      <c r="C217" s="9"/>
      <c r="D217" s="9"/>
      <c r="E217" s="9"/>
      <c r="F217" s="9"/>
      <c r="G217" s="9"/>
      <c r="H217" s="9"/>
      <c r="I217" s="9"/>
      <c r="V217" s="9"/>
    </row>
    <row r="218" spans="2:22" s="10" customFormat="1" x14ac:dyDescent="0.55000000000000004">
      <c r="B218" s="9"/>
      <c r="C218" s="9"/>
      <c r="D218" s="9"/>
      <c r="E218" s="9"/>
      <c r="F218" s="9"/>
      <c r="G218" s="9"/>
      <c r="H218" s="9"/>
      <c r="I218" s="9"/>
      <c r="V218" s="9"/>
    </row>
    <row r="219" spans="2:22" s="10" customFormat="1" x14ac:dyDescent="0.55000000000000004">
      <c r="B219" s="9"/>
      <c r="C219" s="9"/>
      <c r="D219" s="9"/>
      <c r="E219" s="9"/>
      <c r="F219" s="9"/>
      <c r="G219" s="9"/>
      <c r="H219" s="9"/>
      <c r="I219" s="9"/>
      <c r="V219" s="9"/>
    </row>
    <row r="220" spans="2:22" s="10" customFormat="1" x14ac:dyDescent="0.55000000000000004">
      <c r="B220" s="9"/>
      <c r="C220" s="9"/>
      <c r="D220" s="9"/>
      <c r="E220" s="9"/>
      <c r="F220" s="9"/>
      <c r="G220" s="9"/>
      <c r="H220" s="9"/>
      <c r="I220" s="9"/>
      <c r="V220" s="9"/>
    </row>
    <row r="221" spans="2:22" s="10" customFormat="1" x14ac:dyDescent="0.55000000000000004">
      <c r="B221" s="9"/>
      <c r="C221" s="9"/>
      <c r="D221" s="9"/>
      <c r="E221" s="9"/>
      <c r="F221" s="9"/>
      <c r="G221" s="9"/>
      <c r="H221" s="9"/>
      <c r="I221" s="9"/>
      <c r="V221" s="9"/>
    </row>
    <row r="222" spans="2:22" s="10" customFormat="1" x14ac:dyDescent="0.55000000000000004">
      <c r="B222" s="9"/>
      <c r="C222" s="9"/>
      <c r="D222" s="9"/>
      <c r="E222" s="9"/>
      <c r="F222" s="9"/>
      <c r="G222" s="9"/>
      <c r="H222" s="9"/>
      <c r="I222" s="9"/>
      <c r="V222" s="9"/>
    </row>
    <row r="223" spans="2:22" s="10" customFormat="1" x14ac:dyDescent="0.55000000000000004">
      <c r="B223" s="9"/>
      <c r="C223" s="9"/>
      <c r="D223" s="9"/>
      <c r="E223" s="9"/>
      <c r="F223" s="9"/>
      <c r="G223" s="9"/>
      <c r="H223" s="9"/>
      <c r="I223" s="9"/>
      <c r="V223" s="9"/>
    </row>
    <row r="224" spans="2:22" s="10" customFormat="1" x14ac:dyDescent="0.55000000000000004">
      <c r="B224" s="9"/>
      <c r="C224" s="9"/>
      <c r="D224" s="9"/>
      <c r="E224" s="9"/>
      <c r="F224" s="9"/>
      <c r="G224" s="9"/>
      <c r="H224" s="9"/>
      <c r="I224" s="9"/>
      <c r="V224" s="9"/>
    </row>
    <row r="225" spans="2:22" s="10" customFormat="1" x14ac:dyDescent="0.55000000000000004">
      <c r="B225" s="9"/>
      <c r="C225" s="9"/>
      <c r="D225" s="9"/>
      <c r="E225" s="9"/>
      <c r="F225" s="9"/>
      <c r="G225" s="9"/>
      <c r="H225" s="9"/>
      <c r="I225" s="9"/>
      <c r="V225" s="9"/>
    </row>
    <row r="226" spans="2:22" s="10" customFormat="1" x14ac:dyDescent="0.55000000000000004">
      <c r="B226" s="9"/>
      <c r="C226" s="9"/>
      <c r="D226" s="9"/>
      <c r="E226" s="9"/>
      <c r="F226" s="9"/>
      <c r="G226" s="9"/>
      <c r="H226" s="9"/>
      <c r="I226" s="9"/>
      <c r="V226" s="9"/>
    </row>
    <row r="227" spans="2:22" s="10" customFormat="1" x14ac:dyDescent="0.55000000000000004">
      <c r="B227" s="9"/>
      <c r="C227" s="9"/>
      <c r="D227" s="9"/>
      <c r="E227" s="9"/>
      <c r="F227" s="9"/>
      <c r="G227" s="9"/>
      <c r="H227" s="9"/>
      <c r="I227" s="9"/>
      <c r="V227" s="9"/>
    </row>
    <row r="228" spans="2:22" s="10" customFormat="1" x14ac:dyDescent="0.55000000000000004">
      <c r="B228" s="9"/>
      <c r="C228" s="9"/>
      <c r="D228" s="9"/>
      <c r="E228" s="9"/>
      <c r="F228" s="9"/>
      <c r="G228" s="9"/>
      <c r="H228" s="9"/>
      <c r="I228" s="9"/>
      <c r="V228" s="9"/>
    </row>
    <row r="229" spans="2:22" s="10" customFormat="1" x14ac:dyDescent="0.55000000000000004">
      <c r="B229" s="9"/>
      <c r="C229" s="9"/>
      <c r="D229" s="9"/>
      <c r="E229" s="9"/>
      <c r="F229" s="9"/>
      <c r="G229" s="9"/>
      <c r="H229" s="9"/>
      <c r="I229" s="9"/>
      <c r="V229" s="9"/>
    </row>
    <row r="230" spans="2:22" s="10" customFormat="1" x14ac:dyDescent="0.55000000000000004">
      <c r="B230" s="9"/>
      <c r="C230" s="9"/>
      <c r="D230" s="9"/>
      <c r="E230" s="9"/>
      <c r="F230" s="9"/>
      <c r="G230" s="9"/>
      <c r="H230" s="9"/>
      <c r="I230" s="9"/>
      <c r="V230" s="9"/>
    </row>
    <row r="231" spans="2:22" s="10" customFormat="1" x14ac:dyDescent="0.55000000000000004">
      <c r="B231" s="9"/>
      <c r="C231" s="9"/>
      <c r="D231" s="9"/>
      <c r="E231" s="9"/>
      <c r="F231" s="9"/>
      <c r="G231" s="9"/>
      <c r="H231" s="9"/>
      <c r="I231" s="9"/>
      <c r="V231" s="9"/>
    </row>
    <row r="232" spans="2:22" s="10" customFormat="1" x14ac:dyDescent="0.55000000000000004">
      <c r="B232" s="9"/>
      <c r="C232" s="9"/>
      <c r="D232" s="9"/>
      <c r="E232" s="9"/>
      <c r="F232" s="9"/>
      <c r="G232" s="9"/>
      <c r="H232" s="9"/>
      <c r="I232" s="9"/>
      <c r="V232" s="9"/>
    </row>
    <row r="233" spans="2:22" s="10" customFormat="1" x14ac:dyDescent="0.55000000000000004">
      <c r="B233" s="9"/>
      <c r="C233" s="9"/>
      <c r="D233" s="9"/>
      <c r="E233" s="9"/>
      <c r="F233" s="9"/>
      <c r="G233" s="9"/>
      <c r="H233" s="9"/>
      <c r="I233" s="9"/>
      <c r="V233" s="9"/>
    </row>
    <row r="234" spans="2:22" s="10" customFormat="1" x14ac:dyDescent="0.55000000000000004">
      <c r="B234" s="9"/>
      <c r="C234" s="9"/>
      <c r="D234" s="9"/>
      <c r="E234" s="9"/>
      <c r="F234" s="9"/>
      <c r="G234" s="9"/>
      <c r="H234" s="9"/>
      <c r="I234" s="9"/>
      <c r="V234" s="9"/>
    </row>
    <row r="235" spans="2:22" s="10" customFormat="1" x14ac:dyDescent="0.55000000000000004">
      <c r="B235" s="9"/>
      <c r="C235" s="9"/>
      <c r="D235" s="9"/>
      <c r="E235" s="9"/>
      <c r="F235" s="9"/>
      <c r="G235" s="9"/>
      <c r="H235" s="9"/>
      <c r="I235" s="9"/>
      <c r="V235" s="9"/>
    </row>
    <row r="236" spans="2:22" s="10" customFormat="1" x14ac:dyDescent="0.55000000000000004">
      <c r="B236" s="9"/>
      <c r="C236" s="9"/>
      <c r="D236" s="9"/>
      <c r="E236" s="9"/>
      <c r="F236" s="9"/>
      <c r="G236" s="9"/>
      <c r="H236" s="9"/>
      <c r="I236" s="9"/>
      <c r="V236" s="9"/>
    </row>
    <row r="237" spans="2:22" s="10" customFormat="1" x14ac:dyDescent="0.55000000000000004">
      <c r="B237" s="9"/>
      <c r="C237" s="9"/>
      <c r="D237" s="9"/>
      <c r="E237" s="9"/>
      <c r="F237" s="9"/>
      <c r="G237" s="9"/>
      <c r="H237" s="9"/>
      <c r="I237" s="9"/>
      <c r="V237" s="9"/>
    </row>
    <row r="238" spans="2:22" s="10" customFormat="1" x14ac:dyDescent="0.55000000000000004">
      <c r="B238" s="9"/>
      <c r="C238" s="9"/>
      <c r="D238" s="9"/>
      <c r="E238" s="9"/>
      <c r="F238" s="9"/>
      <c r="G238" s="9"/>
      <c r="H238" s="9"/>
      <c r="I238" s="9"/>
      <c r="V238" s="9"/>
    </row>
    <row r="239" spans="2:22" s="10" customFormat="1" x14ac:dyDescent="0.55000000000000004">
      <c r="B239" s="9"/>
      <c r="C239" s="9"/>
      <c r="D239" s="9"/>
      <c r="E239" s="9"/>
      <c r="F239" s="9"/>
      <c r="G239" s="9"/>
      <c r="H239" s="9"/>
      <c r="I239" s="9"/>
      <c r="V239" s="9"/>
    </row>
    <row r="240" spans="2:22" s="10" customFormat="1" x14ac:dyDescent="0.55000000000000004">
      <c r="B240" s="9"/>
      <c r="C240" s="9"/>
      <c r="D240" s="9"/>
      <c r="E240" s="9"/>
      <c r="F240" s="9"/>
      <c r="G240" s="9"/>
      <c r="H240" s="9"/>
      <c r="I240" s="9"/>
      <c r="V240" s="9"/>
    </row>
    <row r="241" spans="2:22" s="10" customFormat="1" x14ac:dyDescent="0.55000000000000004">
      <c r="B241" s="9"/>
      <c r="C241" s="9"/>
      <c r="D241" s="9"/>
      <c r="E241" s="9"/>
      <c r="F241" s="9"/>
      <c r="G241" s="9"/>
      <c r="H241" s="9"/>
      <c r="I241" s="9"/>
      <c r="V241" s="9"/>
    </row>
    <row r="242" spans="2:22" s="10" customFormat="1" x14ac:dyDescent="0.55000000000000004">
      <c r="B242" s="9"/>
      <c r="C242" s="9"/>
      <c r="D242" s="9"/>
      <c r="E242" s="9"/>
      <c r="F242" s="9"/>
      <c r="G242" s="9"/>
      <c r="H242" s="9"/>
      <c r="I242" s="9"/>
      <c r="V242" s="9"/>
    </row>
    <row r="243" spans="2:22" s="10" customFormat="1" x14ac:dyDescent="0.55000000000000004">
      <c r="B243" s="9"/>
      <c r="C243" s="9"/>
      <c r="D243" s="9"/>
      <c r="E243" s="9"/>
      <c r="F243" s="9"/>
      <c r="G243" s="9"/>
      <c r="H243" s="9"/>
      <c r="I243" s="9"/>
      <c r="V243" s="9"/>
    </row>
    <row r="244" spans="2:22" s="10" customFormat="1" x14ac:dyDescent="0.55000000000000004">
      <c r="B244" s="9"/>
      <c r="C244" s="9"/>
      <c r="D244" s="9"/>
      <c r="E244" s="9"/>
      <c r="F244" s="9"/>
      <c r="G244" s="9"/>
      <c r="H244" s="9"/>
      <c r="I244" s="9"/>
      <c r="V244" s="9"/>
    </row>
    <row r="245" spans="2:22" s="10" customFormat="1" x14ac:dyDescent="0.55000000000000004">
      <c r="B245" s="9"/>
      <c r="C245" s="9"/>
      <c r="D245" s="9"/>
      <c r="E245" s="9"/>
      <c r="F245" s="9"/>
      <c r="G245" s="9"/>
      <c r="H245" s="9"/>
      <c r="I245" s="9"/>
      <c r="V245" s="9"/>
    </row>
    <row r="246" spans="2:22" s="10" customFormat="1" x14ac:dyDescent="0.55000000000000004">
      <c r="B246" s="9"/>
      <c r="C246" s="9"/>
      <c r="D246" s="9"/>
      <c r="E246" s="9"/>
      <c r="F246" s="9"/>
      <c r="G246" s="9"/>
      <c r="H246" s="9"/>
      <c r="I246" s="9"/>
      <c r="V246" s="9"/>
    </row>
    <row r="247" spans="2:22" s="10" customFormat="1" x14ac:dyDescent="0.55000000000000004">
      <c r="B247" s="9"/>
      <c r="C247" s="9"/>
      <c r="D247" s="9"/>
      <c r="E247" s="9"/>
      <c r="F247" s="9"/>
      <c r="G247" s="9"/>
      <c r="H247" s="9"/>
      <c r="I247" s="9"/>
      <c r="V247" s="9"/>
    </row>
    <row r="248" spans="2:22" s="10" customFormat="1" x14ac:dyDescent="0.55000000000000004">
      <c r="B248" s="9"/>
      <c r="C248" s="9"/>
      <c r="D248" s="9"/>
      <c r="E248" s="9"/>
      <c r="F248" s="9"/>
      <c r="G248" s="9"/>
      <c r="H248" s="9"/>
      <c r="I248" s="9"/>
      <c r="V248" s="9"/>
    </row>
    <row r="249" spans="2:22" s="10" customFormat="1" x14ac:dyDescent="0.55000000000000004">
      <c r="B249" s="9"/>
      <c r="C249" s="9"/>
      <c r="D249" s="9"/>
      <c r="E249" s="9"/>
      <c r="F249" s="9"/>
      <c r="G249" s="9"/>
      <c r="H249" s="9"/>
      <c r="I249" s="9"/>
      <c r="V249" s="9"/>
    </row>
    <row r="250" spans="2:22" s="10" customFormat="1" x14ac:dyDescent="0.55000000000000004">
      <c r="B250" s="9"/>
      <c r="C250" s="9"/>
      <c r="D250" s="9"/>
      <c r="E250" s="9"/>
      <c r="F250" s="9"/>
      <c r="G250" s="9"/>
      <c r="H250" s="9"/>
      <c r="I250" s="9"/>
      <c r="V250" s="9"/>
    </row>
    <row r="251" spans="2:22" s="10" customFormat="1" x14ac:dyDescent="0.55000000000000004">
      <c r="B251" s="9"/>
      <c r="C251" s="9"/>
      <c r="D251" s="9"/>
      <c r="E251" s="9"/>
      <c r="F251" s="9"/>
      <c r="G251" s="9"/>
      <c r="H251" s="9"/>
      <c r="I251" s="9"/>
      <c r="V251" s="9"/>
    </row>
    <row r="252" spans="2:22" s="10" customFormat="1" x14ac:dyDescent="0.55000000000000004">
      <c r="B252" s="9"/>
      <c r="C252" s="9"/>
      <c r="D252" s="9"/>
      <c r="E252" s="9"/>
      <c r="F252" s="9"/>
      <c r="G252" s="9"/>
      <c r="H252" s="9"/>
      <c r="I252" s="9"/>
      <c r="V252" s="9"/>
    </row>
    <row r="253" spans="2:22" s="10" customFormat="1" x14ac:dyDescent="0.55000000000000004">
      <c r="B253" s="9"/>
      <c r="C253" s="9"/>
      <c r="D253" s="9"/>
      <c r="E253" s="9"/>
      <c r="F253" s="9"/>
      <c r="G253" s="9"/>
      <c r="H253" s="9"/>
      <c r="I253" s="9"/>
      <c r="V253" s="9"/>
    </row>
    <row r="254" spans="2:22" s="10" customFormat="1" x14ac:dyDescent="0.55000000000000004">
      <c r="B254" s="9"/>
      <c r="C254" s="9"/>
      <c r="D254" s="9"/>
      <c r="E254" s="9"/>
      <c r="F254" s="9"/>
      <c r="G254" s="9"/>
      <c r="H254" s="9"/>
      <c r="I254" s="9"/>
      <c r="V254" s="9"/>
    </row>
    <row r="255" spans="2:22" s="10" customFormat="1" x14ac:dyDescent="0.55000000000000004">
      <c r="B255" s="9"/>
      <c r="C255" s="9"/>
      <c r="D255" s="9"/>
      <c r="E255" s="9"/>
      <c r="F255" s="9"/>
      <c r="G255" s="9"/>
      <c r="H255" s="9"/>
      <c r="I255" s="9"/>
      <c r="V255" s="9"/>
    </row>
    <row r="256" spans="2:22" s="10" customFormat="1" x14ac:dyDescent="0.55000000000000004">
      <c r="B256" s="9"/>
      <c r="C256" s="9"/>
      <c r="D256" s="9"/>
      <c r="E256" s="9"/>
      <c r="F256" s="9"/>
      <c r="G256" s="9"/>
      <c r="H256" s="9"/>
      <c r="I256" s="9"/>
      <c r="V256" s="9"/>
    </row>
    <row r="257" spans="2:22" s="10" customFormat="1" x14ac:dyDescent="0.55000000000000004">
      <c r="B257" s="9"/>
      <c r="C257" s="9"/>
      <c r="D257" s="9"/>
      <c r="E257" s="9"/>
      <c r="F257" s="9"/>
      <c r="G257" s="9"/>
      <c r="H257" s="9"/>
      <c r="I257" s="9"/>
      <c r="V257" s="9"/>
    </row>
    <row r="258" spans="2:22" s="10" customFormat="1" x14ac:dyDescent="0.55000000000000004">
      <c r="B258" s="9"/>
      <c r="C258" s="9"/>
      <c r="D258" s="9"/>
      <c r="E258" s="9"/>
      <c r="F258" s="9"/>
      <c r="G258" s="9"/>
      <c r="H258" s="9"/>
      <c r="I258" s="9"/>
      <c r="V258" s="9"/>
    </row>
    <row r="259" spans="2:22" s="10" customFormat="1" x14ac:dyDescent="0.55000000000000004">
      <c r="B259" s="9"/>
      <c r="C259" s="9"/>
      <c r="D259" s="9"/>
      <c r="E259" s="9"/>
      <c r="F259" s="9"/>
      <c r="G259" s="9"/>
      <c r="H259" s="9"/>
      <c r="I259" s="9"/>
      <c r="V259" s="9"/>
    </row>
    <row r="260" spans="2:22" s="10" customFormat="1" x14ac:dyDescent="0.55000000000000004">
      <c r="B260" s="9"/>
      <c r="C260" s="9"/>
      <c r="D260" s="9"/>
      <c r="E260" s="9"/>
      <c r="F260" s="9"/>
      <c r="G260" s="9"/>
      <c r="H260" s="9"/>
      <c r="I260" s="9"/>
      <c r="V260" s="9"/>
    </row>
    <row r="261" spans="2:22" s="10" customFormat="1" x14ac:dyDescent="0.55000000000000004">
      <c r="B261" s="9"/>
      <c r="C261" s="9"/>
      <c r="D261" s="9"/>
      <c r="E261" s="9"/>
      <c r="F261" s="9"/>
      <c r="G261" s="9"/>
      <c r="H261" s="9"/>
      <c r="I261" s="9"/>
      <c r="V261" s="9"/>
    </row>
    <row r="262" spans="2:22" s="10" customFormat="1" x14ac:dyDescent="0.55000000000000004">
      <c r="B262" s="9"/>
      <c r="C262" s="9"/>
      <c r="D262" s="9"/>
      <c r="E262" s="9"/>
      <c r="F262" s="9"/>
      <c r="G262" s="9"/>
      <c r="H262" s="9"/>
      <c r="I262" s="9"/>
      <c r="V262" s="9"/>
    </row>
    <row r="263" spans="2:22" s="10" customFormat="1" x14ac:dyDescent="0.55000000000000004">
      <c r="B263" s="9"/>
      <c r="C263" s="9"/>
      <c r="D263" s="9"/>
      <c r="E263" s="9"/>
      <c r="F263" s="9"/>
      <c r="G263" s="9"/>
      <c r="H263" s="9"/>
      <c r="I263" s="9"/>
      <c r="V263" s="9"/>
    </row>
    <row r="264" spans="2:22" s="10" customFormat="1" x14ac:dyDescent="0.55000000000000004">
      <c r="B264" s="9"/>
      <c r="C264" s="9"/>
      <c r="D264" s="9"/>
      <c r="E264" s="9"/>
      <c r="F264" s="9"/>
      <c r="G264" s="9"/>
      <c r="H264" s="9"/>
      <c r="I264" s="9"/>
      <c r="V264" s="9"/>
    </row>
    <row r="265" spans="2:22" s="10" customFormat="1" x14ac:dyDescent="0.55000000000000004">
      <c r="B265" s="9"/>
      <c r="C265" s="9"/>
      <c r="D265" s="9"/>
      <c r="E265" s="9"/>
      <c r="F265" s="9"/>
      <c r="G265" s="9"/>
      <c r="H265" s="9"/>
      <c r="I265" s="9"/>
      <c r="V265" s="9"/>
    </row>
    <row r="266" spans="2:22" s="10" customFormat="1" x14ac:dyDescent="0.55000000000000004">
      <c r="B266" s="9"/>
      <c r="C266" s="9"/>
      <c r="D266" s="9"/>
      <c r="E266" s="9"/>
      <c r="F266" s="9"/>
      <c r="G266" s="9"/>
      <c r="H266" s="9"/>
      <c r="I266" s="9"/>
      <c r="V266" s="9"/>
    </row>
    <row r="267" spans="2:22" s="10" customFormat="1" x14ac:dyDescent="0.55000000000000004">
      <c r="B267" s="9"/>
      <c r="C267" s="9"/>
      <c r="D267" s="9"/>
      <c r="E267" s="9"/>
      <c r="F267" s="9"/>
      <c r="G267" s="9"/>
      <c r="H267" s="9"/>
      <c r="I267" s="9"/>
      <c r="V267" s="9"/>
    </row>
    <row r="268" spans="2:22" s="10" customFormat="1" x14ac:dyDescent="0.55000000000000004">
      <c r="B268" s="9"/>
      <c r="C268" s="9"/>
      <c r="D268" s="9"/>
      <c r="E268" s="9"/>
      <c r="F268" s="9"/>
      <c r="G268" s="9"/>
      <c r="H268" s="9"/>
      <c r="I268" s="9"/>
      <c r="V268" s="9"/>
    </row>
    <row r="269" spans="2:22" s="10" customFormat="1" x14ac:dyDescent="0.55000000000000004">
      <c r="B269" s="9"/>
      <c r="C269" s="9"/>
      <c r="D269" s="9"/>
      <c r="E269" s="9"/>
      <c r="F269" s="9"/>
      <c r="G269" s="9"/>
      <c r="H269" s="9"/>
      <c r="I269" s="9"/>
      <c r="V269" s="9"/>
    </row>
    <row r="270" spans="2:22" s="10" customFormat="1" x14ac:dyDescent="0.55000000000000004">
      <c r="B270" s="9"/>
      <c r="C270" s="9"/>
      <c r="D270" s="9"/>
      <c r="E270" s="9"/>
      <c r="F270" s="9"/>
      <c r="G270" s="9"/>
      <c r="H270" s="9"/>
      <c r="I270" s="9"/>
      <c r="V270" s="9"/>
    </row>
    <row r="271" spans="2:22" s="10" customFormat="1" x14ac:dyDescent="0.55000000000000004">
      <c r="B271" s="9"/>
      <c r="C271" s="9"/>
      <c r="D271" s="9"/>
      <c r="E271" s="9"/>
      <c r="F271" s="9"/>
      <c r="G271" s="9"/>
      <c r="H271" s="9"/>
      <c r="I271" s="9"/>
      <c r="V271" s="9"/>
    </row>
    <row r="272" spans="2:22" s="10" customFormat="1" x14ac:dyDescent="0.55000000000000004">
      <c r="B272" s="9"/>
      <c r="C272" s="9"/>
      <c r="D272" s="9"/>
      <c r="E272" s="9"/>
      <c r="F272" s="9"/>
      <c r="G272" s="9"/>
      <c r="H272" s="9"/>
      <c r="I272" s="9"/>
      <c r="V272" s="9"/>
    </row>
    <row r="273" spans="2:22" s="10" customFormat="1" x14ac:dyDescent="0.55000000000000004">
      <c r="B273" s="9"/>
      <c r="C273" s="9"/>
      <c r="D273" s="9"/>
      <c r="E273" s="9"/>
      <c r="F273" s="9"/>
      <c r="G273" s="9"/>
      <c r="H273" s="9"/>
      <c r="I273" s="9"/>
      <c r="V273" s="9"/>
    </row>
    <row r="274" spans="2:22" s="10" customFormat="1" x14ac:dyDescent="0.55000000000000004">
      <c r="B274" s="9"/>
      <c r="C274" s="9"/>
      <c r="D274" s="9"/>
      <c r="E274" s="9"/>
      <c r="F274" s="9"/>
      <c r="G274" s="9"/>
      <c r="H274" s="9"/>
      <c r="I274" s="9"/>
      <c r="V274" s="9"/>
    </row>
    <row r="275" spans="2:22" s="10" customFormat="1" x14ac:dyDescent="0.55000000000000004">
      <c r="B275" s="9"/>
      <c r="C275" s="9"/>
      <c r="D275" s="9"/>
      <c r="E275" s="9"/>
      <c r="F275" s="9"/>
      <c r="G275" s="9"/>
      <c r="H275" s="9"/>
      <c r="I275" s="9"/>
      <c r="V275" s="9"/>
    </row>
    <row r="276" spans="2:22" s="10" customFormat="1" x14ac:dyDescent="0.55000000000000004">
      <c r="B276" s="9"/>
      <c r="C276" s="9"/>
      <c r="D276" s="9"/>
      <c r="E276" s="9"/>
      <c r="F276" s="9"/>
      <c r="G276" s="9"/>
      <c r="H276" s="9"/>
      <c r="I276" s="9"/>
      <c r="V276" s="9"/>
    </row>
    <row r="277" spans="2:22" s="10" customFormat="1" x14ac:dyDescent="0.55000000000000004">
      <c r="B277" s="9"/>
      <c r="C277" s="9"/>
      <c r="D277" s="9"/>
      <c r="E277" s="9"/>
      <c r="F277" s="9"/>
      <c r="G277" s="9"/>
      <c r="H277" s="9"/>
      <c r="I277" s="9"/>
      <c r="V277" s="9"/>
    </row>
    <row r="278" spans="2:22" s="10" customFormat="1" x14ac:dyDescent="0.55000000000000004">
      <c r="B278" s="9"/>
      <c r="C278" s="9"/>
      <c r="D278" s="9"/>
      <c r="E278" s="9"/>
      <c r="F278" s="9"/>
      <c r="G278" s="9"/>
      <c r="H278" s="9"/>
      <c r="I278" s="9"/>
      <c r="V278" s="9"/>
    </row>
    <row r="279" spans="2:22" s="10" customFormat="1" x14ac:dyDescent="0.55000000000000004">
      <c r="B279" s="9"/>
      <c r="C279" s="9"/>
      <c r="D279" s="9"/>
      <c r="E279" s="9"/>
      <c r="F279" s="9"/>
      <c r="G279" s="9"/>
      <c r="H279" s="9"/>
      <c r="I279" s="9"/>
      <c r="V279" s="9"/>
    </row>
    <row r="280" spans="2:22" s="10" customFormat="1" x14ac:dyDescent="0.55000000000000004">
      <c r="B280" s="9"/>
      <c r="C280" s="9"/>
      <c r="D280" s="9"/>
      <c r="E280" s="9"/>
      <c r="F280" s="9"/>
      <c r="G280" s="9"/>
      <c r="H280" s="9"/>
      <c r="I280" s="9"/>
      <c r="V280" s="9"/>
    </row>
    <row r="281" spans="2:22" s="10" customFormat="1" x14ac:dyDescent="0.55000000000000004">
      <c r="B281" s="9"/>
      <c r="C281" s="9"/>
      <c r="D281" s="9"/>
      <c r="E281" s="9"/>
      <c r="F281" s="9"/>
      <c r="G281" s="9"/>
      <c r="H281" s="9"/>
      <c r="I281" s="9"/>
      <c r="V281" s="9"/>
    </row>
    <row r="282" spans="2:22" s="10" customFormat="1" x14ac:dyDescent="0.55000000000000004">
      <c r="B282" s="9"/>
      <c r="C282" s="9"/>
      <c r="D282" s="9"/>
      <c r="E282" s="9"/>
      <c r="F282" s="9"/>
      <c r="G282" s="9"/>
      <c r="H282" s="9"/>
      <c r="I282" s="9"/>
      <c r="V282" s="9"/>
    </row>
    <row r="283" spans="2:22" s="10" customFormat="1" x14ac:dyDescent="0.55000000000000004">
      <c r="B283" s="9"/>
      <c r="C283" s="9"/>
      <c r="D283" s="9"/>
      <c r="E283" s="9"/>
      <c r="F283" s="9"/>
      <c r="G283" s="9"/>
      <c r="H283" s="9"/>
      <c r="I283" s="9"/>
      <c r="V283" s="9"/>
    </row>
    <row r="284" spans="2:22" s="10" customFormat="1" x14ac:dyDescent="0.55000000000000004">
      <c r="B284" s="9"/>
      <c r="C284" s="9"/>
      <c r="D284" s="9"/>
      <c r="E284" s="9"/>
      <c r="F284" s="9"/>
      <c r="G284" s="9"/>
      <c r="H284" s="9"/>
      <c r="I284" s="9"/>
      <c r="V284" s="9"/>
    </row>
    <row r="285" spans="2:22" s="10" customFormat="1" x14ac:dyDescent="0.55000000000000004">
      <c r="B285" s="9"/>
      <c r="C285" s="9"/>
      <c r="D285" s="9"/>
      <c r="E285" s="9"/>
      <c r="F285" s="9"/>
      <c r="G285" s="9"/>
      <c r="H285" s="9"/>
      <c r="I285" s="9"/>
      <c r="V285" s="9"/>
    </row>
    <row r="286" spans="2:22" s="10" customFormat="1" x14ac:dyDescent="0.55000000000000004">
      <c r="B286" s="9"/>
      <c r="C286" s="9"/>
      <c r="D286" s="9"/>
      <c r="E286" s="9"/>
      <c r="F286" s="9"/>
      <c r="G286" s="9"/>
      <c r="H286" s="9"/>
      <c r="I286" s="9"/>
      <c r="V286" s="9"/>
    </row>
    <row r="287" spans="2:22" s="10" customFormat="1" x14ac:dyDescent="0.55000000000000004">
      <c r="B287" s="9"/>
      <c r="C287" s="9"/>
      <c r="D287" s="9"/>
      <c r="E287" s="9"/>
      <c r="F287" s="9"/>
      <c r="G287" s="9"/>
      <c r="H287" s="9"/>
      <c r="I287" s="9"/>
      <c r="V287" s="9"/>
    </row>
    <row r="288" spans="2:22" s="10" customFormat="1" x14ac:dyDescent="0.55000000000000004">
      <c r="B288" s="9"/>
      <c r="C288" s="9"/>
      <c r="D288" s="9"/>
      <c r="E288" s="9"/>
      <c r="F288" s="9"/>
      <c r="G288" s="9"/>
      <c r="H288" s="9"/>
      <c r="I288" s="9"/>
      <c r="V288" s="9"/>
    </row>
    <row r="289" spans="2:22" s="10" customFormat="1" x14ac:dyDescent="0.55000000000000004">
      <c r="B289" s="9"/>
      <c r="C289" s="9"/>
      <c r="D289" s="9"/>
      <c r="E289" s="9"/>
      <c r="F289" s="9"/>
      <c r="G289" s="9"/>
      <c r="H289" s="9"/>
      <c r="I289" s="9"/>
      <c r="V289" s="9"/>
    </row>
    <row r="290" spans="2:22" s="10" customFormat="1" x14ac:dyDescent="0.55000000000000004">
      <c r="B290" s="9"/>
      <c r="C290" s="9"/>
      <c r="D290" s="9"/>
      <c r="E290" s="9"/>
      <c r="F290" s="9"/>
      <c r="G290" s="9"/>
      <c r="H290" s="9"/>
      <c r="I290" s="9"/>
      <c r="V290" s="9"/>
    </row>
    <row r="291" spans="2:22" s="10" customFormat="1" x14ac:dyDescent="0.55000000000000004">
      <c r="B291" s="9"/>
      <c r="C291" s="9"/>
      <c r="D291" s="9"/>
      <c r="E291" s="9"/>
      <c r="F291" s="9"/>
      <c r="G291" s="9"/>
      <c r="H291" s="9"/>
      <c r="I291" s="9"/>
      <c r="V291" s="9"/>
    </row>
    <row r="292" spans="2:22" s="10" customFormat="1" x14ac:dyDescent="0.55000000000000004">
      <c r="B292" s="9"/>
      <c r="C292" s="9"/>
      <c r="D292" s="9"/>
      <c r="E292" s="9"/>
      <c r="F292" s="9"/>
      <c r="G292" s="9"/>
      <c r="H292" s="9"/>
      <c r="I292" s="9"/>
      <c r="V292" s="9"/>
    </row>
    <row r="293" spans="2:22" s="10" customFormat="1" x14ac:dyDescent="0.55000000000000004">
      <c r="B293" s="9"/>
      <c r="C293" s="9"/>
      <c r="D293" s="9"/>
      <c r="E293" s="9"/>
      <c r="F293" s="9"/>
      <c r="G293" s="9"/>
      <c r="H293" s="9"/>
      <c r="I293" s="9"/>
      <c r="V293" s="9"/>
    </row>
    <row r="294" spans="2:22" s="10" customFormat="1" x14ac:dyDescent="0.55000000000000004">
      <c r="B294" s="9"/>
      <c r="C294" s="9"/>
      <c r="D294" s="9"/>
      <c r="E294" s="9"/>
      <c r="F294" s="9"/>
      <c r="G294" s="9"/>
      <c r="H294" s="9"/>
      <c r="I294" s="9"/>
      <c r="V294" s="9"/>
    </row>
    <row r="295" spans="2:22" s="10" customFormat="1" x14ac:dyDescent="0.55000000000000004">
      <c r="B295" s="9"/>
      <c r="C295" s="9"/>
      <c r="D295" s="9"/>
      <c r="E295" s="9"/>
      <c r="F295" s="9"/>
      <c r="G295" s="9"/>
      <c r="H295" s="9"/>
      <c r="I295" s="9"/>
      <c r="V295" s="9"/>
    </row>
    <row r="296" spans="2:22" s="10" customFormat="1" x14ac:dyDescent="0.55000000000000004">
      <c r="B296" s="9"/>
      <c r="C296" s="9"/>
      <c r="D296" s="9"/>
      <c r="E296" s="9"/>
      <c r="F296" s="9"/>
      <c r="G296" s="9"/>
      <c r="H296" s="9"/>
      <c r="I296" s="9"/>
      <c r="V296" s="9"/>
    </row>
    <row r="297" spans="2:22" s="10" customFormat="1" x14ac:dyDescent="0.55000000000000004">
      <c r="B297" s="9"/>
      <c r="C297" s="9"/>
      <c r="D297" s="9"/>
      <c r="E297" s="9"/>
      <c r="F297" s="9"/>
      <c r="G297" s="9"/>
      <c r="H297" s="9"/>
      <c r="I297" s="9"/>
      <c r="V297" s="9"/>
    </row>
    <row r="298" spans="2:22" s="10" customFormat="1" x14ac:dyDescent="0.55000000000000004">
      <c r="B298" s="9"/>
      <c r="C298" s="9"/>
      <c r="D298" s="9"/>
      <c r="E298" s="9"/>
      <c r="F298" s="9"/>
      <c r="G298" s="9"/>
      <c r="H298" s="9"/>
      <c r="I298" s="9"/>
      <c r="V298" s="9"/>
    </row>
    <row r="299" spans="2:22" s="10" customFormat="1" x14ac:dyDescent="0.55000000000000004">
      <c r="B299" s="9"/>
      <c r="C299" s="9"/>
      <c r="D299" s="9"/>
      <c r="E299" s="9"/>
      <c r="F299" s="9"/>
      <c r="G299" s="9"/>
      <c r="H299" s="9"/>
      <c r="I299" s="9"/>
      <c r="V299" s="9"/>
    </row>
    <row r="300" spans="2:22" s="10" customFormat="1" x14ac:dyDescent="0.55000000000000004">
      <c r="B300" s="9"/>
      <c r="C300" s="9"/>
      <c r="D300" s="9"/>
      <c r="E300" s="9"/>
      <c r="F300" s="9"/>
      <c r="G300" s="9"/>
      <c r="H300" s="9"/>
      <c r="I300" s="9"/>
      <c r="V300" s="9"/>
    </row>
    <row r="301" spans="2:22" s="10" customFormat="1" x14ac:dyDescent="0.55000000000000004">
      <c r="B301" s="9"/>
      <c r="C301" s="9"/>
      <c r="D301" s="9"/>
      <c r="E301" s="9"/>
      <c r="F301" s="9"/>
      <c r="G301" s="9"/>
      <c r="H301" s="9"/>
      <c r="I301" s="9"/>
      <c r="V301" s="9"/>
    </row>
    <row r="302" spans="2:22" s="10" customFormat="1" x14ac:dyDescent="0.55000000000000004">
      <c r="B302" s="9"/>
      <c r="C302" s="9"/>
      <c r="D302" s="9"/>
      <c r="E302" s="9"/>
      <c r="F302" s="9"/>
      <c r="G302" s="9"/>
      <c r="H302" s="9"/>
      <c r="I302" s="9"/>
      <c r="V302" s="9"/>
    </row>
    <row r="303" spans="2:22" s="10" customFormat="1" x14ac:dyDescent="0.55000000000000004">
      <c r="B303" s="9"/>
      <c r="C303" s="9"/>
      <c r="D303" s="9"/>
      <c r="E303" s="9"/>
      <c r="F303" s="9"/>
      <c r="G303" s="9"/>
      <c r="H303" s="9"/>
      <c r="I303" s="9"/>
      <c r="V303" s="9"/>
    </row>
    <row r="304" spans="2:22" s="10" customFormat="1" x14ac:dyDescent="0.55000000000000004">
      <c r="B304" s="9"/>
      <c r="C304" s="9"/>
      <c r="D304" s="9"/>
      <c r="E304" s="9"/>
      <c r="F304" s="9"/>
      <c r="G304" s="9"/>
      <c r="H304" s="9"/>
      <c r="I304" s="9"/>
      <c r="V304" s="9"/>
    </row>
    <row r="305" spans="2:22" s="10" customFormat="1" x14ac:dyDescent="0.55000000000000004">
      <c r="B305" s="9"/>
      <c r="C305" s="9"/>
      <c r="D305" s="9"/>
      <c r="E305" s="9"/>
      <c r="F305" s="9"/>
      <c r="G305" s="9"/>
      <c r="H305" s="9"/>
      <c r="I305" s="9"/>
      <c r="V305" s="9"/>
    </row>
    <row r="306" spans="2:22" s="10" customFormat="1" x14ac:dyDescent="0.55000000000000004">
      <c r="B306" s="9"/>
      <c r="C306" s="9"/>
      <c r="D306" s="9"/>
      <c r="E306" s="9"/>
      <c r="F306" s="9"/>
      <c r="G306" s="9"/>
      <c r="H306" s="9"/>
      <c r="I306" s="9"/>
      <c r="V306" s="9"/>
    </row>
    <row r="307" spans="2:22" s="10" customFormat="1" x14ac:dyDescent="0.55000000000000004">
      <c r="B307" s="9"/>
      <c r="C307" s="9"/>
      <c r="D307" s="9"/>
      <c r="E307" s="9"/>
      <c r="F307" s="9"/>
      <c r="G307" s="9"/>
      <c r="H307" s="9"/>
      <c r="I307" s="9"/>
      <c r="V307" s="9"/>
    </row>
    <row r="308" spans="2:22" s="10" customFormat="1" x14ac:dyDescent="0.55000000000000004">
      <c r="B308" s="9"/>
      <c r="C308" s="9"/>
      <c r="D308" s="9"/>
      <c r="E308" s="9"/>
      <c r="F308" s="9"/>
      <c r="G308" s="9"/>
      <c r="H308" s="9"/>
      <c r="I308" s="9"/>
      <c r="V308" s="9"/>
    </row>
    <row r="309" spans="2:22" s="10" customFormat="1" x14ac:dyDescent="0.55000000000000004">
      <c r="B309" s="9"/>
      <c r="C309" s="9"/>
      <c r="D309" s="9"/>
      <c r="E309" s="9"/>
      <c r="F309" s="9"/>
      <c r="G309" s="9"/>
      <c r="H309" s="9"/>
      <c r="I309" s="9"/>
      <c r="V309" s="9"/>
    </row>
    <row r="310" spans="2:22" s="10" customFormat="1" x14ac:dyDescent="0.55000000000000004">
      <c r="B310" s="9"/>
      <c r="C310" s="9"/>
      <c r="D310" s="9"/>
      <c r="E310" s="9"/>
      <c r="F310" s="9"/>
      <c r="G310" s="9"/>
      <c r="H310" s="9"/>
      <c r="I310" s="9"/>
      <c r="V310" s="9"/>
    </row>
    <row r="311" spans="2:22" s="10" customFormat="1" x14ac:dyDescent="0.55000000000000004">
      <c r="B311" s="9"/>
      <c r="C311" s="9"/>
      <c r="D311" s="9"/>
      <c r="E311" s="9"/>
      <c r="F311" s="9"/>
      <c r="G311" s="9"/>
      <c r="H311" s="9"/>
      <c r="I311" s="9"/>
      <c r="V311" s="9"/>
    </row>
    <row r="312" spans="2:22" s="10" customFormat="1" x14ac:dyDescent="0.55000000000000004">
      <c r="B312" s="9"/>
      <c r="C312" s="9"/>
      <c r="D312" s="9"/>
      <c r="E312" s="9"/>
      <c r="F312" s="9"/>
      <c r="G312" s="9"/>
      <c r="H312" s="9"/>
      <c r="I312" s="9"/>
      <c r="V312" s="9"/>
    </row>
    <row r="313" spans="2:22" s="10" customFormat="1" x14ac:dyDescent="0.55000000000000004">
      <c r="B313" s="9"/>
      <c r="C313" s="9"/>
      <c r="D313" s="9"/>
      <c r="E313" s="9"/>
      <c r="F313" s="9"/>
      <c r="G313" s="9"/>
      <c r="H313" s="9"/>
      <c r="I313" s="9"/>
      <c r="V313" s="9"/>
    </row>
    <row r="314" spans="2:22" s="10" customFormat="1" x14ac:dyDescent="0.55000000000000004">
      <c r="B314" s="9"/>
      <c r="C314" s="9"/>
      <c r="D314" s="9"/>
      <c r="E314" s="9"/>
      <c r="F314" s="9"/>
      <c r="G314" s="9"/>
      <c r="H314" s="9"/>
      <c r="I314" s="9"/>
      <c r="V314" s="9"/>
    </row>
    <row r="315" spans="2:22" s="10" customFormat="1" x14ac:dyDescent="0.55000000000000004">
      <c r="B315" s="9"/>
      <c r="C315" s="9"/>
      <c r="D315" s="9"/>
      <c r="E315" s="9"/>
      <c r="F315" s="9"/>
      <c r="G315" s="9"/>
      <c r="H315" s="9"/>
      <c r="I315" s="9"/>
      <c r="V315" s="9"/>
    </row>
    <row r="316" spans="2:22" s="10" customFormat="1" x14ac:dyDescent="0.55000000000000004">
      <c r="B316" s="9"/>
      <c r="C316" s="9"/>
      <c r="D316" s="9"/>
      <c r="E316" s="9"/>
      <c r="F316" s="9"/>
      <c r="G316" s="9"/>
      <c r="H316" s="9"/>
      <c r="I316" s="9"/>
      <c r="V316" s="9"/>
    </row>
    <row r="317" spans="2:22" s="10" customFormat="1" x14ac:dyDescent="0.55000000000000004">
      <c r="B317" s="9"/>
      <c r="C317" s="9"/>
      <c r="D317" s="9"/>
      <c r="E317" s="9"/>
      <c r="F317" s="9"/>
      <c r="G317" s="9"/>
      <c r="H317" s="9"/>
      <c r="I317" s="9"/>
      <c r="V317" s="9"/>
    </row>
    <row r="318" spans="2:22" s="10" customFormat="1" x14ac:dyDescent="0.55000000000000004">
      <c r="B318" s="9"/>
      <c r="C318" s="9"/>
      <c r="D318" s="9"/>
      <c r="E318" s="9"/>
      <c r="F318" s="9"/>
      <c r="G318" s="9"/>
      <c r="H318" s="9"/>
      <c r="I318" s="9"/>
      <c r="V318" s="9"/>
    </row>
    <row r="319" spans="2:22" s="10" customFormat="1" x14ac:dyDescent="0.55000000000000004">
      <c r="B319" s="9"/>
      <c r="C319" s="9"/>
      <c r="D319" s="9"/>
      <c r="E319" s="9"/>
      <c r="F319" s="9"/>
      <c r="G319" s="9"/>
      <c r="H319" s="9"/>
      <c r="I319" s="9"/>
      <c r="V319" s="9"/>
    </row>
    <row r="320" spans="2:22" s="10" customFormat="1" x14ac:dyDescent="0.55000000000000004">
      <c r="B320" s="9"/>
      <c r="C320" s="9"/>
      <c r="D320" s="9"/>
      <c r="E320" s="9"/>
      <c r="F320" s="9"/>
      <c r="G320" s="9"/>
      <c r="H320" s="9"/>
      <c r="I320" s="9"/>
      <c r="V320" s="9"/>
    </row>
    <row r="321" spans="2:22" s="10" customFormat="1" x14ac:dyDescent="0.55000000000000004">
      <c r="B321" s="9"/>
      <c r="C321" s="9"/>
      <c r="D321" s="9"/>
      <c r="E321" s="9"/>
      <c r="F321" s="9"/>
      <c r="G321" s="9"/>
      <c r="H321" s="9"/>
      <c r="I321" s="9"/>
      <c r="V321" s="9"/>
    </row>
    <row r="322" spans="2:22" s="10" customFormat="1" x14ac:dyDescent="0.55000000000000004">
      <c r="B322" s="9"/>
      <c r="C322" s="9"/>
      <c r="D322" s="9"/>
      <c r="E322" s="9"/>
      <c r="F322" s="9"/>
      <c r="G322" s="9"/>
      <c r="H322" s="9"/>
      <c r="I322" s="9"/>
      <c r="V322" s="9"/>
    </row>
    <row r="323" spans="2:22" s="10" customFormat="1" x14ac:dyDescent="0.55000000000000004">
      <c r="B323" s="9"/>
      <c r="C323" s="9"/>
      <c r="D323" s="9"/>
      <c r="E323" s="9"/>
      <c r="F323" s="9"/>
      <c r="G323" s="9"/>
      <c r="H323" s="9"/>
      <c r="I323" s="9"/>
      <c r="V323" s="9"/>
    </row>
    <row r="324" spans="2:22" s="10" customFormat="1" x14ac:dyDescent="0.55000000000000004">
      <c r="B324" s="9"/>
      <c r="C324" s="9"/>
      <c r="D324" s="9"/>
      <c r="E324" s="9"/>
      <c r="F324" s="9"/>
      <c r="G324" s="9"/>
      <c r="H324" s="9"/>
      <c r="I324" s="9"/>
      <c r="V324" s="9"/>
    </row>
    <row r="325" spans="2:22" s="10" customFormat="1" x14ac:dyDescent="0.55000000000000004">
      <c r="B325" s="9"/>
      <c r="C325" s="9"/>
      <c r="D325" s="9"/>
      <c r="E325" s="9"/>
      <c r="F325" s="9"/>
      <c r="G325" s="9"/>
      <c r="H325" s="9"/>
      <c r="I325" s="9"/>
      <c r="V325" s="9"/>
    </row>
    <row r="326" spans="2:22" s="10" customFormat="1" x14ac:dyDescent="0.55000000000000004">
      <c r="B326" s="9"/>
      <c r="C326" s="9"/>
      <c r="D326" s="9"/>
      <c r="E326" s="9"/>
      <c r="F326" s="9"/>
      <c r="G326" s="9"/>
      <c r="H326" s="9"/>
      <c r="I326" s="9"/>
      <c r="V326" s="9"/>
    </row>
    <row r="327" spans="2:22" s="10" customFormat="1" x14ac:dyDescent="0.55000000000000004">
      <c r="B327" s="9"/>
      <c r="C327" s="9"/>
      <c r="D327" s="9"/>
      <c r="E327" s="9"/>
      <c r="F327" s="9"/>
      <c r="G327" s="9"/>
      <c r="H327" s="9"/>
      <c r="I327" s="9"/>
      <c r="V327" s="9"/>
    </row>
    <row r="328" spans="2:22" s="10" customFormat="1" x14ac:dyDescent="0.55000000000000004">
      <c r="B328" s="9"/>
      <c r="C328" s="9"/>
      <c r="D328" s="9"/>
      <c r="E328" s="9"/>
      <c r="F328" s="9"/>
      <c r="G328" s="9"/>
      <c r="H328" s="9"/>
      <c r="I328" s="9"/>
      <c r="V328" s="9"/>
    </row>
    <row r="329" spans="2:22" s="10" customFormat="1" x14ac:dyDescent="0.55000000000000004">
      <c r="B329" s="9"/>
      <c r="C329" s="9"/>
      <c r="D329" s="9"/>
      <c r="E329" s="9"/>
      <c r="F329" s="9"/>
      <c r="G329" s="9"/>
      <c r="H329" s="9"/>
      <c r="I329" s="9"/>
      <c r="V329" s="9"/>
    </row>
    <row r="330" spans="2:22" s="10" customFormat="1" x14ac:dyDescent="0.55000000000000004">
      <c r="B330" s="9"/>
      <c r="C330" s="9"/>
      <c r="D330" s="9"/>
      <c r="E330" s="9"/>
      <c r="F330" s="9"/>
      <c r="G330" s="9"/>
      <c r="H330" s="9"/>
      <c r="I330" s="9"/>
      <c r="V330" s="9"/>
    </row>
    <row r="331" spans="2:22" s="10" customFormat="1" x14ac:dyDescent="0.55000000000000004">
      <c r="B331" s="9"/>
      <c r="C331" s="9"/>
      <c r="D331" s="9"/>
      <c r="E331" s="9"/>
      <c r="F331" s="9"/>
      <c r="G331" s="9"/>
      <c r="H331" s="9"/>
      <c r="I331" s="9"/>
      <c r="V331" s="9"/>
    </row>
    <row r="332" spans="2:22" s="10" customFormat="1" x14ac:dyDescent="0.55000000000000004">
      <c r="B332" s="9"/>
      <c r="C332" s="9"/>
      <c r="D332" s="9"/>
      <c r="E332" s="9"/>
      <c r="F332" s="9"/>
      <c r="G332" s="9"/>
      <c r="H332" s="9"/>
      <c r="I332" s="9"/>
      <c r="V332" s="9"/>
    </row>
    <row r="333" spans="2:22" s="10" customFormat="1" x14ac:dyDescent="0.55000000000000004">
      <c r="B333" s="9"/>
      <c r="C333" s="9"/>
      <c r="D333" s="9"/>
      <c r="E333" s="9"/>
      <c r="F333" s="9"/>
      <c r="G333" s="9"/>
      <c r="H333" s="9"/>
      <c r="I333" s="9"/>
      <c r="V333" s="9"/>
    </row>
    <row r="334" spans="2:22" s="10" customFormat="1" x14ac:dyDescent="0.55000000000000004">
      <c r="B334" s="9"/>
      <c r="C334" s="9"/>
      <c r="D334" s="9"/>
      <c r="E334" s="9"/>
      <c r="F334" s="9"/>
      <c r="G334" s="9"/>
      <c r="H334" s="9"/>
      <c r="I334" s="9"/>
      <c r="V334" s="9"/>
    </row>
    <row r="335" spans="2:22" s="10" customFormat="1" x14ac:dyDescent="0.55000000000000004">
      <c r="B335" s="9"/>
      <c r="C335" s="9"/>
      <c r="D335" s="9"/>
      <c r="E335" s="9"/>
      <c r="F335" s="9"/>
      <c r="G335" s="9"/>
      <c r="H335" s="9"/>
      <c r="I335" s="9"/>
      <c r="V335" s="9"/>
    </row>
    <row r="336" spans="2:22" s="10" customFormat="1" x14ac:dyDescent="0.55000000000000004">
      <c r="B336" s="9"/>
      <c r="C336" s="9"/>
      <c r="D336" s="9"/>
      <c r="E336" s="9"/>
      <c r="F336" s="9"/>
      <c r="G336" s="9"/>
      <c r="H336" s="9"/>
      <c r="I336" s="9"/>
      <c r="V336" s="9"/>
    </row>
    <row r="337" spans="2:22" s="10" customFormat="1" x14ac:dyDescent="0.55000000000000004">
      <c r="B337" s="9"/>
      <c r="C337" s="9"/>
      <c r="D337" s="9"/>
      <c r="E337" s="9"/>
      <c r="F337" s="9"/>
      <c r="G337" s="9"/>
      <c r="H337" s="9"/>
      <c r="I337" s="9"/>
      <c r="V337" s="9"/>
    </row>
    <row r="338" spans="2:22" s="10" customFormat="1" x14ac:dyDescent="0.55000000000000004">
      <c r="B338" s="9"/>
      <c r="C338" s="9"/>
      <c r="D338" s="9"/>
      <c r="E338" s="9"/>
      <c r="F338" s="9"/>
      <c r="G338" s="9"/>
      <c r="H338" s="9"/>
      <c r="I338" s="9"/>
      <c r="V338" s="9"/>
    </row>
    <row r="339" spans="2:22" s="10" customFormat="1" x14ac:dyDescent="0.55000000000000004">
      <c r="B339" s="9"/>
      <c r="C339" s="9"/>
      <c r="D339" s="9"/>
      <c r="E339" s="9"/>
      <c r="F339" s="9"/>
      <c r="G339" s="9"/>
      <c r="H339" s="9"/>
      <c r="I339" s="9"/>
      <c r="V339" s="9"/>
    </row>
    <row r="340" spans="2:22" s="10" customFormat="1" x14ac:dyDescent="0.55000000000000004">
      <c r="B340" s="9"/>
      <c r="C340" s="9"/>
      <c r="D340" s="9"/>
      <c r="E340" s="9"/>
      <c r="F340" s="9"/>
      <c r="G340" s="9"/>
      <c r="H340" s="9"/>
      <c r="I340" s="9"/>
      <c r="V340" s="9"/>
    </row>
    <row r="341" spans="2:22" s="10" customFormat="1" x14ac:dyDescent="0.55000000000000004">
      <c r="B341" s="9"/>
      <c r="C341" s="9"/>
      <c r="D341" s="9"/>
      <c r="E341" s="9"/>
      <c r="F341" s="9"/>
      <c r="G341" s="9"/>
      <c r="H341" s="9"/>
      <c r="I341" s="9"/>
      <c r="V341" s="9"/>
    </row>
    <row r="342" spans="2:22" s="10" customFormat="1" x14ac:dyDescent="0.55000000000000004">
      <c r="B342" s="9"/>
      <c r="C342" s="9"/>
      <c r="D342" s="9"/>
      <c r="E342" s="9"/>
      <c r="F342" s="9"/>
      <c r="G342" s="9"/>
      <c r="H342" s="9"/>
      <c r="I342" s="9"/>
      <c r="V342" s="9"/>
    </row>
    <row r="343" spans="2:22" s="10" customFormat="1" x14ac:dyDescent="0.55000000000000004">
      <c r="B343" s="9"/>
      <c r="C343" s="9"/>
      <c r="D343" s="9"/>
      <c r="E343" s="9"/>
      <c r="F343" s="9"/>
      <c r="G343" s="9"/>
      <c r="H343" s="9"/>
      <c r="I343" s="9"/>
      <c r="V343" s="9"/>
    </row>
    <row r="344" spans="2:22" s="10" customFormat="1" x14ac:dyDescent="0.55000000000000004">
      <c r="B344" s="9"/>
      <c r="C344" s="9"/>
      <c r="D344" s="9"/>
      <c r="E344" s="9"/>
      <c r="F344" s="9"/>
      <c r="G344" s="9"/>
      <c r="H344" s="9"/>
      <c r="I344" s="9"/>
      <c r="V344" s="9"/>
    </row>
    <row r="345" spans="2:22" s="10" customFormat="1" x14ac:dyDescent="0.55000000000000004">
      <c r="B345" s="9"/>
      <c r="C345" s="9"/>
      <c r="D345" s="9"/>
      <c r="E345" s="9"/>
      <c r="F345" s="9"/>
      <c r="G345" s="9"/>
      <c r="H345" s="9"/>
      <c r="I345" s="9"/>
      <c r="V345" s="9"/>
    </row>
    <row r="346" spans="2:22" s="10" customFormat="1" x14ac:dyDescent="0.55000000000000004">
      <c r="B346" s="9"/>
      <c r="C346" s="9"/>
      <c r="D346" s="9"/>
      <c r="E346" s="9"/>
      <c r="F346" s="9"/>
      <c r="G346" s="9"/>
      <c r="H346" s="9"/>
      <c r="I346" s="9"/>
      <c r="V346" s="9"/>
    </row>
    <row r="347" spans="2:22" s="10" customFormat="1" x14ac:dyDescent="0.55000000000000004">
      <c r="B347" s="9"/>
      <c r="C347" s="9"/>
      <c r="D347" s="9"/>
      <c r="E347" s="9"/>
      <c r="F347" s="9"/>
      <c r="G347" s="9"/>
      <c r="H347" s="9"/>
      <c r="I347" s="9"/>
      <c r="V347" s="9"/>
    </row>
    <row r="348" spans="2:22" s="10" customFormat="1" x14ac:dyDescent="0.55000000000000004">
      <c r="B348" s="9"/>
      <c r="C348" s="9"/>
      <c r="D348" s="9"/>
      <c r="E348" s="9"/>
      <c r="F348" s="9"/>
      <c r="G348" s="9"/>
      <c r="H348" s="9"/>
      <c r="I348" s="9"/>
      <c r="V348" s="9"/>
    </row>
    <row r="349" spans="2:22" s="10" customFormat="1" x14ac:dyDescent="0.55000000000000004">
      <c r="B349" s="9"/>
      <c r="C349" s="9"/>
      <c r="D349" s="9"/>
      <c r="E349" s="9"/>
      <c r="F349" s="9"/>
      <c r="G349" s="9"/>
      <c r="H349" s="9"/>
      <c r="I349" s="9"/>
      <c r="V349" s="9"/>
    </row>
    <row r="350" spans="2:22" s="10" customFormat="1" x14ac:dyDescent="0.55000000000000004">
      <c r="B350" s="9"/>
      <c r="C350" s="9"/>
      <c r="D350" s="9"/>
      <c r="E350" s="9"/>
      <c r="F350" s="9"/>
      <c r="G350" s="9"/>
      <c r="H350" s="9"/>
      <c r="I350" s="9"/>
      <c r="V350" s="9"/>
    </row>
    <row r="351" spans="2:22" s="10" customFormat="1" x14ac:dyDescent="0.55000000000000004">
      <c r="B351" s="9"/>
      <c r="C351" s="9"/>
      <c r="D351" s="9"/>
      <c r="E351" s="9"/>
      <c r="F351" s="9"/>
      <c r="G351" s="9"/>
      <c r="H351" s="9"/>
      <c r="I351" s="9"/>
      <c r="V351" s="9"/>
    </row>
    <row r="352" spans="2:22" s="10" customFormat="1" x14ac:dyDescent="0.55000000000000004">
      <c r="B352" s="9"/>
      <c r="C352" s="9"/>
      <c r="D352" s="9"/>
      <c r="E352" s="9"/>
      <c r="F352" s="9"/>
      <c r="G352" s="9"/>
      <c r="H352" s="9"/>
      <c r="I352" s="9"/>
      <c r="V352" s="9"/>
    </row>
    <row r="353" spans="2:22" s="10" customFormat="1" x14ac:dyDescent="0.55000000000000004">
      <c r="B353" s="9"/>
      <c r="C353" s="9"/>
      <c r="D353" s="9"/>
      <c r="E353" s="9"/>
      <c r="F353" s="9"/>
      <c r="G353" s="9"/>
      <c r="H353" s="9"/>
      <c r="I353" s="9"/>
      <c r="V353" s="9"/>
    </row>
    <row r="354" spans="2:22" s="10" customFormat="1" x14ac:dyDescent="0.55000000000000004">
      <c r="B354" s="9"/>
      <c r="C354" s="9"/>
      <c r="D354" s="9"/>
      <c r="E354" s="9"/>
      <c r="F354" s="9"/>
      <c r="G354" s="9"/>
      <c r="H354" s="9"/>
      <c r="I354" s="9"/>
      <c r="V354" s="9"/>
    </row>
    <row r="355" spans="2:22" s="10" customFormat="1" x14ac:dyDescent="0.55000000000000004">
      <c r="B355" s="9"/>
      <c r="C355" s="9"/>
      <c r="D355" s="9"/>
      <c r="E355" s="9"/>
      <c r="F355" s="9"/>
      <c r="G355" s="9"/>
      <c r="H355" s="9"/>
      <c r="I355" s="9"/>
      <c r="V355" s="9"/>
    </row>
    <row r="356" spans="2:22" s="10" customFormat="1" x14ac:dyDescent="0.55000000000000004">
      <c r="B356" s="9"/>
      <c r="C356" s="9"/>
      <c r="D356" s="9"/>
      <c r="E356" s="9"/>
      <c r="F356" s="9"/>
      <c r="G356" s="9"/>
      <c r="H356" s="9"/>
      <c r="I356" s="9"/>
      <c r="V356" s="9"/>
    </row>
    <row r="357" spans="2:22" s="10" customFormat="1" x14ac:dyDescent="0.55000000000000004">
      <c r="B357" s="9"/>
      <c r="C357" s="9"/>
      <c r="D357" s="9"/>
      <c r="E357" s="9"/>
      <c r="F357" s="9"/>
      <c r="G357" s="9"/>
      <c r="H357" s="9"/>
      <c r="I357" s="9"/>
      <c r="V357" s="9"/>
    </row>
    <row r="358" spans="2:22" s="10" customFormat="1" x14ac:dyDescent="0.55000000000000004">
      <c r="B358" s="9"/>
      <c r="C358" s="9"/>
      <c r="D358" s="9"/>
      <c r="E358" s="9"/>
      <c r="F358" s="9"/>
      <c r="G358" s="9"/>
      <c r="H358" s="9"/>
      <c r="I358" s="9"/>
      <c r="V358" s="9"/>
    </row>
    <row r="359" spans="2:22" s="10" customFormat="1" x14ac:dyDescent="0.55000000000000004">
      <c r="B359" s="9"/>
      <c r="C359" s="9"/>
      <c r="D359" s="9"/>
      <c r="E359" s="9"/>
      <c r="F359" s="9"/>
      <c r="G359" s="9"/>
      <c r="H359" s="9"/>
      <c r="I359" s="9"/>
      <c r="V359" s="9"/>
    </row>
    <row r="360" spans="2:22" s="10" customFormat="1" x14ac:dyDescent="0.55000000000000004">
      <c r="B360" s="9"/>
      <c r="C360" s="9"/>
      <c r="D360" s="9"/>
      <c r="E360" s="9"/>
      <c r="F360" s="9"/>
      <c r="G360" s="9"/>
      <c r="H360" s="9"/>
      <c r="I360" s="9"/>
      <c r="V360" s="9"/>
    </row>
    <row r="361" spans="2:22" s="10" customFormat="1" x14ac:dyDescent="0.55000000000000004">
      <c r="B361" s="9"/>
      <c r="C361" s="9"/>
      <c r="D361" s="9"/>
      <c r="E361" s="9"/>
      <c r="F361" s="9"/>
      <c r="G361" s="9"/>
      <c r="H361" s="9"/>
      <c r="I361" s="9"/>
      <c r="V361" s="9"/>
    </row>
    <row r="362" spans="2:22" s="10" customFormat="1" x14ac:dyDescent="0.55000000000000004">
      <c r="B362" s="9"/>
      <c r="C362" s="9"/>
      <c r="D362" s="9"/>
      <c r="E362" s="9"/>
      <c r="F362" s="9"/>
      <c r="G362" s="9"/>
      <c r="H362" s="9"/>
      <c r="I362" s="9"/>
      <c r="V362" s="9"/>
    </row>
    <row r="363" spans="2:22" s="10" customFormat="1" x14ac:dyDescent="0.55000000000000004">
      <c r="B363" s="9"/>
      <c r="C363" s="9"/>
      <c r="D363" s="9"/>
      <c r="E363" s="9"/>
      <c r="F363" s="9"/>
      <c r="G363" s="9"/>
      <c r="H363" s="9"/>
      <c r="I363" s="9"/>
      <c r="V363" s="9"/>
    </row>
    <row r="364" spans="2:22" s="10" customFormat="1" x14ac:dyDescent="0.55000000000000004">
      <c r="B364" s="9"/>
      <c r="C364" s="9"/>
      <c r="D364" s="9"/>
      <c r="E364" s="9"/>
      <c r="F364" s="9"/>
      <c r="G364" s="9"/>
      <c r="H364" s="9"/>
      <c r="I364" s="9"/>
      <c r="V364" s="9"/>
    </row>
    <row r="365" spans="2:22" s="10" customFormat="1" x14ac:dyDescent="0.55000000000000004">
      <c r="B365" s="9"/>
      <c r="C365" s="9"/>
      <c r="D365" s="9"/>
      <c r="E365" s="9"/>
      <c r="F365" s="9"/>
      <c r="G365" s="9"/>
      <c r="H365" s="9"/>
      <c r="I365" s="9"/>
      <c r="V365" s="9"/>
    </row>
    <row r="366" spans="2:22" s="10" customFormat="1" x14ac:dyDescent="0.55000000000000004">
      <c r="B366" s="9"/>
      <c r="C366" s="9"/>
      <c r="D366" s="9"/>
      <c r="E366" s="9"/>
      <c r="F366" s="9"/>
      <c r="G366" s="9"/>
      <c r="H366" s="9"/>
      <c r="I366" s="9"/>
      <c r="V366" s="9"/>
    </row>
    <row r="367" spans="2:22" s="10" customFormat="1" x14ac:dyDescent="0.55000000000000004">
      <c r="B367" s="9"/>
      <c r="C367" s="9"/>
      <c r="D367" s="9"/>
      <c r="E367" s="9"/>
      <c r="F367" s="9"/>
      <c r="G367" s="9"/>
      <c r="H367" s="9"/>
      <c r="I367" s="9"/>
      <c r="V367" s="9"/>
    </row>
    <row r="368" spans="2:22" s="10" customFormat="1" x14ac:dyDescent="0.55000000000000004">
      <c r="B368" s="9"/>
      <c r="C368" s="9"/>
      <c r="D368" s="9"/>
      <c r="E368" s="9"/>
      <c r="F368" s="9"/>
      <c r="G368" s="9"/>
      <c r="H368" s="9"/>
      <c r="I368" s="9"/>
      <c r="V368" s="9"/>
    </row>
    <row r="369" spans="2:22" s="10" customFormat="1" x14ac:dyDescent="0.55000000000000004">
      <c r="B369" s="9"/>
      <c r="C369" s="9"/>
      <c r="D369" s="9"/>
      <c r="E369" s="9"/>
      <c r="F369" s="9"/>
      <c r="G369" s="9"/>
      <c r="H369" s="9"/>
      <c r="I369" s="9"/>
      <c r="V369" s="9"/>
    </row>
    <row r="370" spans="2:22" s="10" customFormat="1" x14ac:dyDescent="0.55000000000000004">
      <c r="B370" s="9"/>
      <c r="C370" s="9"/>
      <c r="D370" s="9"/>
      <c r="E370" s="9"/>
      <c r="F370" s="9"/>
      <c r="G370" s="9"/>
      <c r="H370" s="9"/>
      <c r="I370" s="9"/>
      <c r="V370" s="9"/>
    </row>
    <row r="371" spans="2:22" s="10" customFormat="1" x14ac:dyDescent="0.55000000000000004">
      <c r="B371" s="9"/>
      <c r="C371" s="9"/>
      <c r="D371" s="9"/>
      <c r="E371" s="9"/>
      <c r="F371" s="9"/>
      <c r="G371" s="9"/>
      <c r="H371" s="9"/>
      <c r="I371" s="9"/>
      <c r="V371" s="9"/>
    </row>
    <row r="372" spans="2:22" s="10" customFormat="1" x14ac:dyDescent="0.55000000000000004">
      <c r="B372" s="9"/>
      <c r="C372" s="9"/>
      <c r="D372" s="9"/>
      <c r="E372" s="9"/>
      <c r="F372" s="9"/>
      <c r="G372" s="9"/>
      <c r="H372" s="9"/>
      <c r="I372" s="9"/>
      <c r="V372" s="9"/>
    </row>
    <row r="373" spans="2:22" s="10" customFormat="1" x14ac:dyDescent="0.55000000000000004">
      <c r="B373" s="9"/>
      <c r="C373" s="9"/>
      <c r="D373" s="9"/>
      <c r="E373" s="9"/>
      <c r="F373" s="9"/>
      <c r="G373" s="9"/>
      <c r="H373" s="9"/>
      <c r="I373" s="9"/>
      <c r="V373" s="9"/>
    </row>
    <row r="374" spans="2:22" s="10" customFormat="1" x14ac:dyDescent="0.55000000000000004">
      <c r="B374" s="9"/>
      <c r="C374" s="9"/>
      <c r="D374" s="9"/>
      <c r="E374" s="9"/>
      <c r="F374" s="9"/>
      <c r="G374" s="9"/>
      <c r="H374" s="9"/>
      <c r="I374" s="9"/>
      <c r="V374" s="9"/>
    </row>
    <row r="375" spans="2:22" s="10" customFormat="1" x14ac:dyDescent="0.55000000000000004">
      <c r="B375" s="9"/>
      <c r="C375" s="9"/>
      <c r="D375" s="9"/>
      <c r="E375" s="9"/>
      <c r="F375" s="9"/>
      <c r="G375" s="9"/>
      <c r="H375" s="9"/>
      <c r="I375" s="9"/>
      <c r="V375" s="9"/>
    </row>
    <row r="376" spans="2:22" s="10" customFormat="1" x14ac:dyDescent="0.55000000000000004">
      <c r="B376" s="9"/>
      <c r="C376" s="9"/>
      <c r="D376" s="9"/>
      <c r="E376" s="9"/>
      <c r="F376" s="9"/>
      <c r="G376" s="9"/>
      <c r="H376" s="9"/>
      <c r="I376" s="9"/>
      <c r="V376" s="9"/>
    </row>
    <row r="377" spans="2:22" s="10" customFormat="1" x14ac:dyDescent="0.55000000000000004">
      <c r="B377" s="9"/>
      <c r="C377" s="9"/>
      <c r="D377" s="9"/>
      <c r="E377" s="9"/>
      <c r="F377" s="9"/>
      <c r="G377" s="9"/>
      <c r="H377" s="9"/>
      <c r="I377" s="9"/>
      <c r="V377" s="9"/>
    </row>
    <row r="378" spans="2:22" s="10" customFormat="1" x14ac:dyDescent="0.55000000000000004">
      <c r="B378" s="9"/>
      <c r="C378" s="9"/>
      <c r="D378" s="9"/>
      <c r="E378" s="9"/>
      <c r="F378" s="9"/>
      <c r="G378" s="9"/>
      <c r="H378" s="9"/>
      <c r="I378" s="9"/>
      <c r="V378" s="9"/>
    </row>
    <row r="379" spans="2:22" s="10" customFormat="1" x14ac:dyDescent="0.55000000000000004">
      <c r="B379" s="9"/>
      <c r="C379" s="9"/>
      <c r="D379" s="9"/>
      <c r="E379" s="9"/>
      <c r="F379" s="9"/>
      <c r="G379" s="9"/>
      <c r="H379" s="9"/>
      <c r="I379" s="9"/>
      <c r="V379" s="9"/>
    </row>
    <row r="380" spans="2:22" s="10" customFormat="1" x14ac:dyDescent="0.55000000000000004">
      <c r="B380" s="9"/>
      <c r="C380" s="9"/>
      <c r="D380" s="9"/>
      <c r="E380" s="9"/>
      <c r="F380" s="9"/>
      <c r="G380" s="9"/>
      <c r="H380" s="9"/>
      <c r="I380" s="9"/>
      <c r="V380" s="9"/>
    </row>
    <row r="381" spans="2:22" s="10" customFormat="1" x14ac:dyDescent="0.55000000000000004">
      <c r="B381" s="9"/>
      <c r="C381" s="9"/>
      <c r="D381" s="9"/>
      <c r="E381" s="9"/>
      <c r="F381" s="9"/>
      <c r="G381" s="9"/>
      <c r="H381" s="9"/>
      <c r="I381" s="9"/>
      <c r="V381" s="9"/>
    </row>
    <row r="382" spans="2:22" s="10" customFormat="1" x14ac:dyDescent="0.55000000000000004">
      <c r="B382" s="9"/>
      <c r="C382" s="9"/>
      <c r="D382" s="9"/>
      <c r="E382" s="9"/>
      <c r="F382" s="9"/>
      <c r="G382" s="9"/>
      <c r="H382" s="9"/>
      <c r="I382" s="9"/>
      <c r="V382" s="9"/>
    </row>
    <row r="383" spans="2:22" s="10" customFormat="1" x14ac:dyDescent="0.55000000000000004">
      <c r="B383" s="9"/>
      <c r="C383" s="9"/>
      <c r="D383" s="9"/>
      <c r="E383" s="9"/>
      <c r="F383" s="9"/>
      <c r="G383" s="9"/>
      <c r="H383" s="9"/>
      <c r="I383" s="9"/>
      <c r="V383" s="9"/>
    </row>
    <row r="384" spans="2:22" s="10" customFormat="1" x14ac:dyDescent="0.55000000000000004">
      <c r="B384" s="9"/>
      <c r="C384" s="9"/>
      <c r="D384" s="9"/>
      <c r="E384" s="9"/>
      <c r="F384" s="9"/>
      <c r="G384" s="9"/>
      <c r="H384" s="9"/>
      <c r="I384" s="9"/>
      <c r="V384" s="9"/>
    </row>
    <row r="385" spans="2:22" s="10" customFormat="1" x14ac:dyDescent="0.55000000000000004">
      <c r="B385" s="9"/>
      <c r="C385" s="9"/>
      <c r="D385" s="9"/>
      <c r="E385" s="9"/>
      <c r="F385" s="9"/>
      <c r="G385" s="9"/>
      <c r="H385" s="9"/>
      <c r="I385" s="9"/>
      <c r="V385" s="9"/>
    </row>
    <row r="386" spans="2:22" s="10" customFormat="1" x14ac:dyDescent="0.55000000000000004">
      <c r="B386" s="9"/>
      <c r="C386" s="9"/>
      <c r="D386" s="9"/>
      <c r="E386" s="9"/>
      <c r="F386" s="9"/>
      <c r="G386" s="9"/>
      <c r="H386" s="9"/>
      <c r="I386" s="9"/>
      <c r="V386" s="9"/>
    </row>
    <row r="387" spans="2:22" s="10" customFormat="1" x14ac:dyDescent="0.55000000000000004">
      <c r="B387" s="9"/>
      <c r="C387" s="9"/>
      <c r="D387" s="9"/>
      <c r="E387" s="9"/>
      <c r="F387" s="9"/>
      <c r="G387" s="9"/>
      <c r="H387" s="9"/>
      <c r="I387" s="9"/>
      <c r="V387" s="9"/>
    </row>
    <row r="388" spans="2:22" s="10" customFormat="1" x14ac:dyDescent="0.55000000000000004">
      <c r="B388" s="9"/>
      <c r="C388" s="9"/>
      <c r="D388" s="9"/>
      <c r="E388" s="9"/>
      <c r="F388" s="9"/>
      <c r="G388" s="9"/>
      <c r="H388" s="9"/>
      <c r="I388" s="9"/>
      <c r="V388" s="9"/>
    </row>
    <row r="389" spans="2:22" s="10" customFormat="1" x14ac:dyDescent="0.55000000000000004">
      <c r="B389" s="9"/>
      <c r="C389" s="9"/>
      <c r="D389" s="9"/>
      <c r="E389" s="9"/>
      <c r="F389" s="9"/>
      <c r="G389" s="9"/>
      <c r="H389" s="9"/>
      <c r="I389" s="9"/>
      <c r="V389" s="9"/>
    </row>
    <row r="390" spans="2:22" s="10" customFormat="1" x14ac:dyDescent="0.55000000000000004">
      <c r="B390" s="9"/>
      <c r="C390" s="9"/>
      <c r="D390" s="9"/>
      <c r="E390" s="9"/>
      <c r="F390" s="9"/>
      <c r="G390" s="9"/>
      <c r="H390" s="9"/>
      <c r="I390" s="9"/>
      <c r="V390" s="9"/>
    </row>
    <row r="391" spans="2:22" s="10" customFormat="1" x14ac:dyDescent="0.55000000000000004">
      <c r="B391" s="9"/>
      <c r="C391" s="9"/>
      <c r="D391" s="9"/>
      <c r="E391" s="9"/>
      <c r="F391" s="9"/>
      <c r="G391" s="9"/>
      <c r="H391" s="9"/>
      <c r="I391" s="9"/>
      <c r="V391" s="9"/>
    </row>
    <row r="392" spans="2:22" s="10" customFormat="1" x14ac:dyDescent="0.55000000000000004">
      <c r="B392" s="9"/>
      <c r="C392" s="9"/>
      <c r="D392" s="9"/>
      <c r="E392" s="9"/>
      <c r="F392" s="9"/>
      <c r="G392" s="9"/>
      <c r="H392" s="9"/>
      <c r="I392" s="9"/>
      <c r="V392" s="9"/>
    </row>
    <row r="393" spans="2:22" s="10" customFormat="1" x14ac:dyDescent="0.55000000000000004">
      <c r="B393" s="9"/>
      <c r="C393" s="9"/>
      <c r="D393" s="9"/>
      <c r="E393" s="9"/>
      <c r="F393" s="9"/>
      <c r="G393" s="9"/>
      <c r="H393" s="9"/>
      <c r="I393" s="9"/>
      <c r="V393" s="9"/>
    </row>
    <row r="394" spans="2:22" s="10" customFormat="1" x14ac:dyDescent="0.55000000000000004">
      <c r="B394" s="9"/>
      <c r="C394" s="9"/>
      <c r="D394" s="9"/>
      <c r="E394" s="9"/>
      <c r="F394" s="9"/>
      <c r="G394" s="9"/>
      <c r="H394" s="9"/>
      <c r="I394" s="9"/>
      <c r="V394" s="9"/>
    </row>
    <row r="395" spans="2:22" s="10" customFormat="1" x14ac:dyDescent="0.55000000000000004">
      <c r="B395" s="9"/>
      <c r="C395" s="9"/>
      <c r="D395" s="9"/>
      <c r="E395" s="9"/>
      <c r="F395" s="9"/>
      <c r="G395" s="9"/>
      <c r="H395" s="9"/>
      <c r="I395" s="9"/>
      <c r="V395" s="9"/>
    </row>
    <row r="396" spans="2:22" s="10" customFormat="1" x14ac:dyDescent="0.55000000000000004">
      <c r="B396" s="9"/>
      <c r="C396" s="9"/>
      <c r="D396" s="9"/>
      <c r="E396" s="9"/>
      <c r="F396" s="9"/>
      <c r="G396" s="9"/>
      <c r="H396" s="9"/>
      <c r="I396" s="9"/>
      <c r="V396" s="9"/>
    </row>
    <row r="397" spans="2:22" s="10" customFormat="1" x14ac:dyDescent="0.55000000000000004">
      <c r="B397" s="9"/>
      <c r="C397" s="9"/>
      <c r="D397" s="9"/>
      <c r="E397" s="9"/>
      <c r="F397" s="9"/>
      <c r="G397" s="9"/>
      <c r="H397" s="9"/>
      <c r="I397" s="9"/>
      <c r="V397" s="9"/>
    </row>
    <row r="398" spans="2:22" s="10" customFormat="1" x14ac:dyDescent="0.55000000000000004">
      <c r="B398" s="9"/>
      <c r="C398" s="9"/>
      <c r="D398" s="9"/>
      <c r="E398" s="9"/>
      <c r="F398" s="9"/>
      <c r="G398" s="9"/>
      <c r="H398" s="9"/>
      <c r="I398" s="9"/>
      <c r="V398" s="9"/>
    </row>
    <row r="399" spans="2:22" s="10" customFormat="1" x14ac:dyDescent="0.55000000000000004">
      <c r="B399" s="9"/>
      <c r="C399" s="9"/>
      <c r="D399" s="9"/>
      <c r="E399" s="9"/>
      <c r="F399" s="9"/>
      <c r="G399" s="9"/>
      <c r="H399" s="9"/>
      <c r="I399" s="9"/>
      <c r="V399" s="9"/>
    </row>
    <row r="400" spans="2:22" s="10" customFormat="1" x14ac:dyDescent="0.55000000000000004">
      <c r="B400" s="9"/>
      <c r="C400" s="9"/>
      <c r="D400" s="9"/>
      <c r="E400" s="9"/>
      <c r="F400" s="9"/>
      <c r="G400" s="9"/>
      <c r="H400" s="9"/>
      <c r="I400" s="9"/>
      <c r="V400" s="9"/>
    </row>
    <row r="401" spans="2:22" s="10" customFormat="1" x14ac:dyDescent="0.55000000000000004">
      <c r="B401" s="9"/>
      <c r="C401" s="9"/>
      <c r="D401" s="9"/>
      <c r="E401" s="9"/>
      <c r="F401" s="9"/>
      <c r="G401" s="9"/>
      <c r="H401" s="9"/>
      <c r="I401" s="9"/>
      <c r="V401" s="9"/>
    </row>
    <row r="402" spans="2:22" s="10" customFormat="1" x14ac:dyDescent="0.55000000000000004">
      <c r="B402" s="9"/>
      <c r="C402" s="9"/>
      <c r="D402" s="9"/>
      <c r="E402" s="9"/>
      <c r="F402" s="9"/>
      <c r="G402" s="9"/>
      <c r="H402" s="9"/>
      <c r="I402" s="9"/>
      <c r="V402" s="9"/>
    </row>
    <row r="403" spans="2:22" s="10" customFormat="1" x14ac:dyDescent="0.55000000000000004">
      <c r="B403" s="9"/>
      <c r="C403" s="9"/>
      <c r="D403" s="9"/>
      <c r="E403" s="9"/>
      <c r="F403" s="9"/>
      <c r="G403" s="9"/>
      <c r="H403" s="9"/>
      <c r="I403" s="9"/>
      <c r="V403" s="9"/>
    </row>
    <row r="404" spans="2:22" s="10" customFormat="1" x14ac:dyDescent="0.55000000000000004">
      <c r="B404" s="9"/>
      <c r="C404" s="9"/>
      <c r="D404" s="9"/>
      <c r="E404" s="9"/>
      <c r="F404" s="9"/>
      <c r="G404" s="9"/>
      <c r="H404" s="9"/>
      <c r="I404" s="9"/>
      <c r="V404" s="9"/>
    </row>
    <row r="405" spans="2:22" s="10" customFormat="1" x14ac:dyDescent="0.55000000000000004">
      <c r="B405" s="9"/>
      <c r="C405" s="9"/>
      <c r="D405" s="9"/>
      <c r="E405" s="9"/>
      <c r="F405" s="9"/>
      <c r="G405" s="9"/>
      <c r="H405" s="9"/>
      <c r="I405" s="9"/>
      <c r="V405" s="9"/>
    </row>
    <row r="406" spans="2:22" s="10" customFormat="1" x14ac:dyDescent="0.55000000000000004">
      <c r="B406" s="9"/>
      <c r="C406" s="9"/>
      <c r="D406" s="9"/>
      <c r="E406" s="9"/>
      <c r="F406" s="9"/>
      <c r="G406" s="9"/>
      <c r="H406" s="9"/>
      <c r="I406" s="9"/>
      <c r="V406" s="9"/>
    </row>
    <row r="407" spans="2:22" s="10" customFormat="1" x14ac:dyDescent="0.55000000000000004">
      <c r="B407" s="9"/>
      <c r="C407" s="9"/>
      <c r="D407" s="9"/>
      <c r="E407" s="9"/>
      <c r="F407" s="9"/>
      <c r="G407" s="9"/>
      <c r="H407" s="9"/>
      <c r="I407" s="9"/>
      <c r="V407" s="9"/>
    </row>
    <row r="408" spans="2:22" s="10" customFormat="1" x14ac:dyDescent="0.55000000000000004">
      <c r="B408" s="9"/>
      <c r="C408" s="9"/>
      <c r="D408" s="9"/>
      <c r="E408" s="9"/>
      <c r="F408" s="9"/>
      <c r="G408" s="9"/>
      <c r="H408" s="9"/>
      <c r="I408" s="9"/>
      <c r="V408" s="9"/>
    </row>
    <row r="409" spans="2:22" s="10" customFormat="1" x14ac:dyDescent="0.55000000000000004">
      <c r="B409" s="9"/>
      <c r="C409" s="9"/>
      <c r="D409" s="9"/>
      <c r="E409" s="9"/>
      <c r="F409" s="9"/>
      <c r="G409" s="9"/>
      <c r="H409" s="9"/>
      <c r="I409" s="9"/>
      <c r="V409" s="9"/>
    </row>
    <row r="410" spans="2:22" s="10" customFormat="1" x14ac:dyDescent="0.55000000000000004">
      <c r="B410" s="9"/>
      <c r="C410" s="9"/>
      <c r="D410" s="9"/>
      <c r="E410" s="9"/>
      <c r="F410" s="9"/>
      <c r="G410" s="9"/>
      <c r="H410" s="9"/>
      <c r="I410" s="9"/>
      <c r="V410" s="9"/>
    </row>
    <row r="411" spans="2:22" s="10" customFormat="1" x14ac:dyDescent="0.55000000000000004">
      <c r="B411" s="9"/>
      <c r="C411" s="9"/>
      <c r="D411" s="9"/>
      <c r="E411" s="9"/>
      <c r="F411" s="9"/>
      <c r="G411" s="9"/>
      <c r="H411" s="9"/>
      <c r="I411" s="9"/>
      <c r="V411" s="9"/>
    </row>
    <row r="412" spans="2:22" s="10" customFormat="1" x14ac:dyDescent="0.55000000000000004">
      <c r="B412" s="9"/>
      <c r="C412" s="9"/>
      <c r="D412" s="9"/>
      <c r="E412" s="9"/>
      <c r="F412" s="9"/>
      <c r="G412" s="9"/>
      <c r="H412" s="9"/>
      <c r="I412" s="9"/>
      <c r="V412" s="9"/>
    </row>
    <row r="413" spans="2:22" s="10" customFormat="1" x14ac:dyDescent="0.55000000000000004">
      <c r="B413" s="9"/>
      <c r="C413" s="9"/>
      <c r="D413" s="9"/>
      <c r="E413" s="9"/>
      <c r="F413" s="9"/>
      <c r="G413" s="9"/>
      <c r="H413" s="9"/>
      <c r="I413" s="9"/>
      <c r="V413" s="9"/>
    </row>
    <row r="414" spans="2:22" s="10" customFormat="1" x14ac:dyDescent="0.55000000000000004">
      <c r="B414" s="9"/>
      <c r="C414" s="9"/>
      <c r="D414" s="9"/>
      <c r="E414" s="9"/>
      <c r="F414" s="9"/>
      <c r="G414" s="9"/>
      <c r="H414" s="9"/>
      <c r="I414" s="9"/>
      <c r="V414" s="9"/>
    </row>
    <row r="415" spans="2:22" s="10" customFormat="1" x14ac:dyDescent="0.55000000000000004">
      <c r="B415" s="9"/>
      <c r="C415" s="9"/>
      <c r="D415" s="9"/>
      <c r="E415" s="9"/>
      <c r="F415" s="9"/>
      <c r="G415" s="9"/>
      <c r="H415" s="9"/>
      <c r="I415" s="9"/>
      <c r="V415" s="9"/>
    </row>
    <row r="416" spans="2:22" s="10" customFormat="1" x14ac:dyDescent="0.55000000000000004">
      <c r="B416" s="9"/>
      <c r="C416" s="9"/>
      <c r="D416" s="9"/>
      <c r="E416" s="9"/>
      <c r="F416" s="9"/>
      <c r="G416" s="9"/>
      <c r="H416" s="9"/>
      <c r="I416" s="9"/>
      <c r="V416" s="9"/>
    </row>
    <row r="417" spans="2:22" s="10" customFormat="1" x14ac:dyDescent="0.55000000000000004">
      <c r="B417" s="9"/>
      <c r="C417" s="9"/>
      <c r="D417" s="9"/>
      <c r="E417" s="9"/>
      <c r="F417" s="9"/>
      <c r="G417" s="9"/>
      <c r="H417" s="9"/>
      <c r="I417" s="9"/>
      <c r="V417" s="9"/>
    </row>
    <row r="418" spans="2:22" s="10" customFormat="1" x14ac:dyDescent="0.55000000000000004">
      <c r="B418" s="9"/>
      <c r="C418" s="9"/>
      <c r="D418" s="9"/>
      <c r="E418" s="9"/>
      <c r="F418" s="9"/>
      <c r="G418" s="9"/>
      <c r="H418" s="9"/>
      <c r="I418" s="9"/>
      <c r="V418" s="9"/>
    </row>
    <row r="419" spans="2:22" s="10" customFormat="1" x14ac:dyDescent="0.55000000000000004">
      <c r="B419" s="9"/>
      <c r="C419" s="9"/>
      <c r="D419" s="9"/>
      <c r="E419" s="9"/>
      <c r="F419" s="9"/>
      <c r="G419" s="9"/>
      <c r="H419" s="9"/>
      <c r="I419" s="9"/>
      <c r="V419" s="9"/>
    </row>
    <row r="420" spans="2:22" s="10" customFormat="1" x14ac:dyDescent="0.55000000000000004">
      <c r="B420" s="9"/>
      <c r="C420" s="9"/>
      <c r="D420" s="9"/>
      <c r="E420" s="9"/>
      <c r="F420" s="9"/>
      <c r="G420" s="9"/>
      <c r="H420" s="9"/>
      <c r="I420" s="9"/>
      <c r="V420" s="9"/>
    </row>
    <row r="421" spans="2:22" s="10" customFormat="1" x14ac:dyDescent="0.55000000000000004">
      <c r="B421" s="9"/>
      <c r="C421" s="9"/>
      <c r="D421" s="9"/>
      <c r="E421" s="9"/>
      <c r="F421" s="9"/>
      <c r="G421" s="9"/>
      <c r="H421" s="9"/>
      <c r="I421" s="9"/>
      <c r="V421" s="9"/>
    </row>
    <row r="422" spans="2:22" s="10" customFormat="1" x14ac:dyDescent="0.55000000000000004">
      <c r="B422" s="9"/>
      <c r="C422" s="9"/>
      <c r="D422" s="9"/>
      <c r="E422" s="9"/>
      <c r="F422" s="9"/>
      <c r="G422" s="9"/>
      <c r="H422" s="9"/>
      <c r="I422" s="9"/>
      <c r="V422" s="9"/>
    </row>
    <row r="423" spans="2:22" s="10" customFormat="1" x14ac:dyDescent="0.55000000000000004">
      <c r="B423" s="9"/>
      <c r="C423" s="9"/>
      <c r="D423" s="9"/>
      <c r="E423" s="9"/>
      <c r="F423" s="9"/>
      <c r="G423" s="9"/>
      <c r="H423" s="9"/>
      <c r="I423" s="9"/>
      <c r="V423" s="9"/>
    </row>
    <row r="424" spans="2:22" s="10" customFormat="1" x14ac:dyDescent="0.55000000000000004">
      <c r="B424" s="9"/>
      <c r="C424" s="9"/>
      <c r="D424" s="9"/>
      <c r="E424" s="9"/>
      <c r="F424" s="9"/>
      <c r="G424" s="9"/>
      <c r="H424" s="9"/>
      <c r="I424" s="9"/>
      <c r="V424" s="9"/>
    </row>
    <row r="425" spans="2:22" s="10" customFormat="1" x14ac:dyDescent="0.55000000000000004">
      <c r="B425" s="9"/>
      <c r="C425" s="9"/>
      <c r="D425" s="9"/>
      <c r="E425" s="9"/>
      <c r="F425" s="9"/>
      <c r="G425" s="9"/>
      <c r="H425" s="9"/>
      <c r="I425" s="9"/>
      <c r="V425" s="9"/>
    </row>
    <row r="426" spans="2:22" s="10" customFormat="1" x14ac:dyDescent="0.55000000000000004">
      <c r="B426" s="9"/>
      <c r="C426" s="9"/>
      <c r="D426" s="9"/>
      <c r="E426" s="9"/>
      <c r="F426" s="9"/>
      <c r="G426" s="9"/>
      <c r="H426" s="9"/>
      <c r="I426" s="9"/>
      <c r="V426" s="9"/>
    </row>
    <row r="427" spans="2:22" s="10" customFormat="1" x14ac:dyDescent="0.55000000000000004">
      <c r="B427" s="9"/>
      <c r="C427" s="9"/>
      <c r="D427" s="9"/>
      <c r="E427" s="9"/>
      <c r="F427" s="9"/>
      <c r="G427" s="9"/>
      <c r="H427" s="9"/>
      <c r="I427" s="9"/>
      <c r="V427" s="9"/>
    </row>
    <row r="428" spans="2:22" s="10" customFormat="1" x14ac:dyDescent="0.55000000000000004">
      <c r="B428" s="9"/>
      <c r="C428" s="9"/>
      <c r="D428" s="9"/>
      <c r="E428" s="9"/>
      <c r="F428" s="9"/>
      <c r="G428" s="9"/>
      <c r="H428" s="9"/>
      <c r="I428" s="9"/>
      <c r="V428" s="9"/>
    </row>
    <row r="429" spans="2:22" s="10" customFormat="1" x14ac:dyDescent="0.55000000000000004">
      <c r="B429" s="9"/>
      <c r="C429" s="9"/>
      <c r="D429" s="9"/>
      <c r="E429" s="9"/>
      <c r="F429" s="9"/>
      <c r="G429" s="9"/>
      <c r="H429" s="9"/>
      <c r="I429" s="9"/>
      <c r="V429" s="9"/>
    </row>
    <row r="430" spans="2:22" s="10" customFormat="1" x14ac:dyDescent="0.55000000000000004">
      <c r="B430" s="9"/>
      <c r="C430" s="9"/>
      <c r="D430" s="9"/>
      <c r="E430" s="9"/>
      <c r="F430" s="9"/>
      <c r="G430" s="9"/>
      <c r="H430" s="9"/>
      <c r="I430" s="9"/>
      <c r="V430" s="9"/>
    </row>
    <row r="431" spans="2:22" s="10" customFormat="1" x14ac:dyDescent="0.55000000000000004">
      <c r="B431" s="9"/>
      <c r="C431" s="9"/>
      <c r="D431" s="9"/>
      <c r="E431" s="9"/>
      <c r="F431" s="9"/>
      <c r="G431" s="9"/>
      <c r="H431" s="9"/>
      <c r="I431" s="9"/>
      <c r="V431" s="9"/>
    </row>
    <row r="432" spans="2:22" s="10" customFormat="1" x14ac:dyDescent="0.55000000000000004">
      <c r="B432" s="9"/>
      <c r="C432" s="9"/>
      <c r="D432" s="9"/>
      <c r="E432" s="9"/>
      <c r="F432" s="9"/>
      <c r="G432" s="9"/>
      <c r="H432" s="9"/>
      <c r="I432" s="9"/>
      <c r="V432" s="9"/>
    </row>
    <row r="433" spans="2:22" s="10" customFormat="1" x14ac:dyDescent="0.55000000000000004">
      <c r="B433" s="9"/>
      <c r="C433" s="9"/>
      <c r="D433" s="9"/>
      <c r="E433" s="9"/>
      <c r="F433" s="9"/>
      <c r="G433" s="9"/>
      <c r="H433" s="9"/>
      <c r="I433" s="9"/>
      <c r="V433" s="9"/>
    </row>
    <row r="434" spans="2:22" s="10" customFormat="1" x14ac:dyDescent="0.55000000000000004">
      <c r="B434" s="9"/>
      <c r="C434" s="9"/>
      <c r="D434" s="9"/>
      <c r="E434" s="9"/>
      <c r="F434" s="9"/>
      <c r="G434" s="9"/>
      <c r="H434" s="9"/>
      <c r="I434" s="9"/>
      <c r="V434" s="9"/>
    </row>
    <row r="435" spans="2:22" s="10" customFormat="1" x14ac:dyDescent="0.55000000000000004">
      <c r="B435" s="9"/>
      <c r="C435" s="9"/>
      <c r="D435" s="9"/>
      <c r="E435" s="9"/>
      <c r="F435" s="9"/>
      <c r="G435" s="9"/>
      <c r="H435" s="9"/>
      <c r="I435" s="9"/>
      <c r="V435" s="9"/>
    </row>
    <row r="436" spans="2:22" s="10" customFormat="1" x14ac:dyDescent="0.55000000000000004">
      <c r="B436" s="9"/>
      <c r="C436" s="9"/>
      <c r="D436" s="9"/>
      <c r="E436" s="9"/>
      <c r="F436" s="9"/>
      <c r="G436" s="9"/>
      <c r="H436" s="9"/>
      <c r="I436" s="9"/>
      <c r="V436" s="9"/>
    </row>
    <row r="437" spans="2:22" s="10" customFormat="1" x14ac:dyDescent="0.55000000000000004">
      <c r="B437" s="9"/>
      <c r="C437" s="9"/>
      <c r="D437" s="9"/>
      <c r="E437" s="9"/>
      <c r="F437" s="9"/>
      <c r="G437" s="9"/>
      <c r="H437" s="9"/>
      <c r="I437" s="9"/>
      <c r="V437" s="9"/>
    </row>
    <row r="438" spans="2:22" s="10" customFormat="1" x14ac:dyDescent="0.55000000000000004">
      <c r="B438" s="9"/>
      <c r="C438" s="9"/>
      <c r="D438" s="9"/>
      <c r="E438" s="9"/>
      <c r="F438" s="9"/>
      <c r="G438" s="9"/>
      <c r="H438" s="9"/>
      <c r="I438" s="9"/>
      <c r="V438" s="9"/>
    </row>
    <row r="439" spans="2:22" s="10" customFormat="1" x14ac:dyDescent="0.55000000000000004">
      <c r="B439" s="9"/>
      <c r="C439" s="9"/>
      <c r="D439" s="9"/>
      <c r="E439" s="9"/>
      <c r="F439" s="9"/>
      <c r="G439" s="9"/>
      <c r="H439" s="9"/>
      <c r="I439" s="9"/>
      <c r="V439" s="9"/>
    </row>
    <row r="440" spans="2:22" s="10" customFormat="1" x14ac:dyDescent="0.55000000000000004">
      <c r="B440" s="9"/>
      <c r="C440" s="9"/>
      <c r="D440" s="9"/>
      <c r="E440" s="9"/>
      <c r="F440" s="9"/>
      <c r="G440" s="9"/>
      <c r="H440" s="9"/>
      <c r="I440" s="9"/>
      <c r="V440" s="9"/>
    </row>
    <row r="441" spans="2:22" s="10" customFormat="1" x14ac:dyDescent="0.55000000000000004">
      <c r="B441" s="9"/>
      <c r="C441" s="9"/>
      <c r="D441" s="9"/>
      <c r="E441" s="9"/>
      <c r="F441" s="9"/>
      <c r="G441" s="9"/>
      <c r="H441" s="9"/>
      <c r="I441" s="9"/>
      <c r="V441" s="9"/>
    </row>
    <row r="442" spans="2:22" s="10" customFormat="1" x14ac:dyDescent="0.55000000000000004">
      <c r="B442" s="9"/>
      <c r="C442" s="9"/>
      <c r="D442" s="9"/>
      <c r="E442" s="9"/>
      <c r="F442" s="9"/>
      <c r="G442" s="9"/>
      <c r="H442" s="9"/>
      <c r="I442" s="9"/>
      <c r="V442" s="9"/>
    </row>
    <row r="443" spans="2:22" s="10" customFormat="1" x14ac:dyDescent="0.55000000000000004">
      <c r="B443" s="9"/>
      <c r="C443" s="9"/>
      <c r="D443" s="9"/>
      <c r="E443" s="9"/>
      <c r="F443" s="9"/>
      <c r="G443" s="9"/>
      <c r="H443" s="9"/>
      <c r="I443" s="9"/>
      <c r="V443" s="9"/>
    </row>
    <row r="444" spans="2:22" s="10" customFormat="1" x14ac:dyDescent="0.55000000000000004">
      <c r="B444" s="9"/>
      <c r="C444" s="9"/>
      <c r="D444" s="9"/>
      <c r="E444" s="9"/>
      <c r="F444" s="9"/>
      <c r="G444" s="9"/>
      <c r="H444" s="9"/>
      <c r="I444" s="9"/>
      <c r="V444" s="9"/>
    </row>
    <row r="445" spans="2:22" s="10" customFormat="1" x14ac:dyDescent="0.55000000000000004">
      <c r="B445" s="9"/>
      <c r="C445" s="9"/>
      <c r="D445" s="9"/>
      <c r="E445" s="9"/>
      <c r="F445" s="9"/>
      <c r="G445" s="9"/>
      <c r="H445" s="9"/>
      <c r="I445" s="9"/>
      <c r="V445" s="9"/>
    </row>
    <row r="446" spans="2:22" s="10" customFormat="1" x14ac:dyDescent="0.55000000000000004">
      <c r="B446" s="9"/>
      <c r="C446" s="9"/>
      <c r="D446" s="9"/>
      <c r="E446" s="9"/>
      <c r="F446" s="9"/>
      <c r="G446" s="9"/>
      <c r="H446" s="9"/>
      <c r="I446" s="9"/>
      <c r="V446" s="9"/>
    </row>
    <row r="447" spans="2:22" s="10" customFormat="1" x14ac:dyDescent="0.55000000000000004">
      <c r="B447" s="9"/>
      <c r="C447" s="9"/>
      <c r="D447" s="9"/>
      <c r="E447" s="9"/>
      <c r="F447" s="9"/>
      <c r="G447" s="9"/>
      <c r="H447" s="9"/>
      <c r="I447" s="9"/>
      <c r="V447" s="9"/>
    </row>
    <row r="448" spans="2:22" s="10" customFormat="1" x14ac:dyDescent="0.55000000000000004">
      <c r="B448" s="9"/>
      <c r="C448" s="9"/>
      <c r="D448" s="9"/>
      <c r="E448" s="9"/>
      <c r="F448" s="9"/>
      <c r="G448" s="9"/>
      <c r="H448" s="9"/>
      <c r="I448" s="9"/>
      <c r="V448" s="9"/>
    </row>
    <row r="449" spans="2:22" s="10" customFormat="1" x14ac:dyDescent="0.55000000000000004">
      <c r="B449" s="9"/>
      <c r="C449" s="9"/>
      <c r="D449" s="9"/>
      <c r="E449" s="9"/>
      <c r="F449" s="9"/>
      <c r="G449" s="9"/>
      <c r="H449" s="9"/>
      <c r="I449" s="9"/>
      <c r="V449" s="9"/>
    </row>
    <row r="450" spans="2:22" s="10" customFormat="1" x14ac:dyDescent="0.55000000000000004">
      <c r="B450" s="9"/>
      <c r="C450" s="9"/>
      <c r="D450" s="9"/>
      <c r="E450" s="9"/>
      <c r="F450" s="9"/>
      <c r="G450" s="9"/>
      <c r="H450" s="9"/>
      <c r="I450" s="9"/>
      <c r="V450" s="9"/>
    </row>
    <row r="451" spans="2:22" s="10" customFormat="1" x14ac:dyDescent="0.55000000000000004">
      <c r="B451" s="9"/>
      <c r="C451" s="9"/>
      <c r="D451" s="9"/>
      <c r="E451" s="9"/>
      <c r="F451" s="9"/>
      <c r="G451" s="9"/>
      <c r="H451" s="9"/>
      <c r="I451" s="9"/>
      <c r="V451" s="9"/>
    </row>
    <row r="452" spans="2:22" s="10" customFormat="1" x14ac:dyDescent="0.55000000000000004">
      <c r="B452" s="9"/>
      <c r="C452" s="9"/>
      <c r="D452" s="9"/>
      <c r="E452" s="9"/>
      <c r="F452" s="9"/>
      <c r="G452" s="9"/>
      <c r="H452" s="9"/>
      <c r="I452" s="9"/>
      <c r="V452" s="9"/>
    </row>
    <row r="453" spans="2:22" s="10" customFormat="1" x14ac:dyDescent="0.55000000000000004">
      <c r="B453" s="9"/>
      <c r="C453" s="9"/>
      <c r="D453" s="9"/>
      <c r="E453" s="9"/>
      <c r="F453" s="9"/>
      <c r="G453" s="9"/>
      <c r="H453" s="9"/>
      <c r="I453" s="9"/>
      <c r="V453" s="9"/>
    </row>
    <row r="454" spans="2:22" s="10" customFormat="1" x14ac:dyDescent="0.55000000000000004">
      <c r="B454" s="9"/>
      <c r="C454" s="9"/>
      <c r="D454" s="9"/>
      <c r="E454" s="9"/>
      <c r="F454" s="9"/>
      <c r="G454" s="9"/>
      <c r="H454" s="9"/>
      <c r="I454" s="9"/>
      <c r="V454" s="9"/>
    </row>
    <row r="455" spans="2:22" s="10" customFormat="1" x14ac:dyDescent="0.55000000000000004">
      <c r="B455" s="9"/>
      <c r="C455" s="9"/>
      <c r="D455" s="9"/>
      <c r="E455" s="9"/>
      <c r="F455" s="9"/>
      <c r="G455" s="9"/>
      <c r="H455" s="9"/>
      <c r="I455" s="9"/>
      <c r="V455" s="9"/>
    </row>
    <row r="456" spans="2:22" s="10" customFormat="1" x14ac:dyDescent="0.55000000000000004">
      <c r="B456" s="9"/>
      <c r="C456" s="9"/>
      <c r="D456" s="9"/>
      <c r="E456" s="9"/>
      <c r="F456" s="9"/>
      <c r="G456" s="9"/>
      <c r="H456" s="9"/>
      <c r="I456" s="9"/>
      <c r="V456" s="9"/>
    </row>
  </sheetData>
  <mergeCells count="59">
    <mergeCell ref="B74:T77"/>
    <mergeCell ref="B80:T91"/>
    <mergeCell ref="B8:T11"/>
    <mergeCell ref="B59:T60"/>
    <mergeCell ref="B55:T56"/>
    <mergeCell ref="B48:T51"/>
    <mergeCell ref="B33:T41"/>
    <mergeCell ref="B44:T45"/>
    <mergeCell ref="B25:T28"/>
    <mergeCell ref="A78:A79"/>
    <mergeCell ref="A6:A7"/>
    <mergeCell ref="A22:A24"/>
    <mergeCell ref="A59:A60"/>
    <mergeCell ref="A40:A41"/>
    <mergeCell ref="A42:A43"/>
    <mergeCell ref="A44:A45"/>
    <mergeCell ref="A48:A49"/>
    <mergeCell ref="A50:A51"/>
    <mergeCell ref="A55:A56"/>
    <mergeCell ref="A8:A9"/>
    <mergeCell ref="A10:A11"/>
    <mergeCell ref="A12:A13"/>
    <mergeCell ref="A17:A18"/>
    <mergeCell ref="A25:A26"/>
    <mergeCell ref="A74:A75"/>
    <mergeCell ref="C3:C5"/>
    <mergeCell ref="J3:J5"/>
    <mergeCell ref="I3:I5"/>
    <mergeCell ref="D3:D5"/>
    <mergeCell ref="A19:A21"/>
    <mergeCell ref="A76:A77"/>
    <mergeCell ref="A66:A67"/>
    <mergeCell ref="A69:A70"/>
    <mergeCell ref="A71:A72"/>
    <mergeCell ref="A27:A29"/>
    <mergeCell ref="A33:A35"/>
    <mergeCell ref="A36:A37"/>
    <mergeCell ref="A38:A39"/>
    <mergeCell ref="A46:A47"/>
    <mergeCell ref="A52:A54"/>
    <mergeCell ref="A57:A58"/>
    <mergeCell ref="A61:A62"/>
    <mergeCell ref="A64:A65"/>
    <mergeCell ref="A92:A93"/>
    <mergeCell ref="O3:O5"/>
    <mergeCell ref="Q3:Q5"/>
    <mergeCell ref="S3:S5"/>
    <mergeCell ref="U3:U5"/>
    <mergeCell ref="N3:N5"/>
    <mergeCell ref="P3:P5"/>
    <mergeCell ref="R3:R5"/>
    <mergeCell ref="T3:T5"/>
    <mergeCell ref="L3:L5"/>
    <mergeCell ref="K3:K5"/>
    <mergeCell ref="A14:A16"/>
    <mergeCell ref="A30:A32"/>
    <mergeCell ref="M3:M5"/>
    <mergeCell ref="A3:A5"/>
    <mergeCell ref="B3:B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37"/>
  <sheetViews>
    <sheetView zoomScale="45" workbookViewId="0">
      <selection activeCell="A3" sqref="A3:A5"/>
    </sheetView>
  </sheetViews>
  <sheetFormatPr baseColWidth="10" defaultRowHeight="14.4" x14ac:dyDescent="0.55000000000000004"/>
  <cols>
    <col min="1" max="1" width="21" customWidth="1"/>
    <col min="2" max="2" width="16.47265625" style="1" customWidth="1"/>
    <col min="3" max="3" width="16" style="16" hidden="1" customWidth="1"/>
    <col min="4" max="4" width="16" style="9" customWidth="1"/>
    <col min="5" max="5" width="16" style="24" hidden="1" customWidth="1"/>
    <col min="6" max="6" width="12.68359375" style="25" customWidth="1"/>
    <col min="7" max="7" width="14.83984375" customWidth="1"/>
    <col min="8" max="8" width="0" hidden="1" customWidth="1"/>
    <col min="9" max="9" width="14.68359375" style="21" hidden="1" customWidth="1"/>
    <col min="10" max="10" width="14.68359375" style="21" customWidth="1"/>
    <col min="11" max="11" width="0" style="27" hidden="1" customWidth="1"/>
    <col min="12" max="12" width="10.83984375" style="27"/>
    <col min="13" max="13" width="15.47265625" style="18" hidden="1" customWidth="1"/>
    <col min="14" max="14" width="13.47265625" style="18" customWidth="1"/>
    <col min="15" max="15" width="13" style="29" hidden="1" customWidth="1"/>
    <col min="16" max="16" width="13" style="29" customWidth="1"/>
    <col min="17" max="17" width="17.15625" hidden="1" customWidth="1"/>
    <col min="18" max="18" width="17.3125" style="1" hidden="1" customWidth="1"/>
  </cols>
  <sheetData>
    <row r="1" spans="1:20" s="10" customFormat="1" x14ac:dyDescent="0.55000000000000004">
      <c r="B1" s="9"/>
      <c r="C1" s="9"/>
      <c r="D1" s="9"/>
      <c r="E1" s="9"/>
      <c r="R1" s="9"/>
    </row>
    <row r="2" spans="1:20" s="10" customFormat="1" x14ac:dyDescent="0.55000000000000004">
      <c r="B2" s="9"/>
      <c r="C2" s="9"/>
      <c r="D2" s="9"/>
      <c r="E2" s="9"/>
      <c r="R2" s="9"/>
    </row>
    <row r="3" spans="1:20" ht="15" customHeight="1" x14ac:dyDescent="0.55000000000000004">
      <c r="A3" s="142" t="s">
        <v>1</v>
      </c>
      <c r="B3" s="142" t="s">
        <v>0</v>
      </c>
      <c r="C3" s="139" t="s">
        <v>65</v>
      </c>
      <c r="D3" s="139" t="s">
        <v>64</v>
      </c>
      <c r="E3" s="148" t="s">
        <v>61</v>
      </c>
      <c r="F3" s="148" t="s">
        <v>2</v>
      </c>
      <c r="G3" s="151" t="s">
        <v>3</v>
      </c>
      <c r="H3" s="142" t="s">
        <v>4</v>
      </c>
      <c r="I3" s="133" t="s">
        <v>58</v>
      </c>
      <c r="J3" s="133" t="s">
        <v>12</v>
      </c>
      <c r="K3" s="188" t="s">
        <v>59</v>
      </c>
      <c r="L3" s="169" t="s">
        <v>10</v>
      </c>
      <c r="M3" s="170" t="s">
        <v>60</v>
      </c>
      <c r="N3" s="170" t="s">
        <v>5</v>
      </c>
      <c r="O3" s="191" t="s">
        <v>62</v>
      </c>
      <c r="P3" s="191" t="s">
        <v>6</v>
      </c>
      <c r="Q3" s="142" t="s">
        <v>7</v>
      </c>
    </row>
    <row r="4" spans="1:20" x14ac:dyDescent="0.55000000000000004">
      <c r="A4" s="146"/>
      <c r="B4" s="146"/>
      <c r="C4" s="140"/>
      <c r="D4" s="140"/>
      <c r="E4" s="149"/>
      <c r="F4" s="149"/>
      <c r="G4" s="152"/>
      <c r="H4" s="146"/>
      <c r="I4" s="134"/>
      <c r="J4" s="134"/>
      <c r="K4" s="189"/>
      <c r="L4" s="169"/>
      <c r="M4" s="171"/>
      <c r="N4" s="171"/>
      <c r="O4" s="192"/>
      <c r="P4" s="192"/>
      <c r="Q4" s="146"/>
    </row>
    <row r="5" spans="1:20" ht="67.5" customHeight="1" x14ac:dyDescent="0.7">
      <c r="A5" s="147"/>
      <c r="B5" s="147"/>
      <c r="C5" s="141"/>
      <c r="D5" s="141"/>
      <c r="E5" s="150"/>
      <c r="F5" s="150"/>
      <c r="G5" s="153"/>
      <c r="H5" s="147"/>
      <c r="I5" s="135"/>
      <c r="J5" s="135"/>
      <c r="K5" s="190"/>
      <c r="L5" s="169"/>
      <c r="M5" s="172"/>
      <c r="N5" s="172"/>
      <c r="O5" s="193"/>
      <c r="P5" s="193"/>
      <c r="Q5" s="147"/>
      <c r="R5" s="1" t="s">
        <v>66</v>
      </c>
      <c r="T5" s="101" t="s">
        <v>74</v>
      </c>
    </row>
    <row r="6" spans="1:20" ht="32.25" customHeight="1" x14ac:dyDescent="0.55000000000000004">
      <c r="A6" s="66" t="s">
        <v>8</v>
      </c>
      <c r="B6" s="61">
        <v>76756</v>
      </c>
      <c r="C6" s="67">
        <v>31</v>
      </c>
      <c r="D6" s="78">
        <v>1</v>
      </c>
      <c r="E6" s="62">
        <v>1</v>
      </c>
      <c r="F6" s="75">
        <f>(E6/C6)*100</f>
        <v>3.225806451612903</v>
      </c>
      <c r="G6" s="63">
        <f t="shared" ref="G6:G34" si="0">(O6/D6)*100</f>
        <v>100</v>
      </c>
      <c r="H6" s="61"/>
      <c r="I6" s="73">
        <v>0</v>
      </c>
      <c r="J6" s="73">
        <v>0</v>
      </c>
      <c r="K6" s="83">
        <v>0</v>
      </c>
      <c r="L6" s="83">
        <v>0</v>
      </c>
      <c r="M6" s="64">
        <v>0</v>
      </c>
      <c r="N6" s="64">
        <v>0</v>
      </c>
      <c r="O6" s="84">
        <v>1</v>
      </c>
      <c r="P6" s="95">
        <f t="shared" ref="P6:P34" si="1">(O6/R6)*100</f>
        <v>100</v>
      </c>
      <c r="Q6" s="61"/>
      <c r="R6" s="1">
        <f t="shared" ref="R6:R34" si="2">(D6-K6-M6)</f>
        <v>1</v>
      </c>
      <c r="S6" s="36"/>
    </row>
    <row r="7" spans="1:20" ht="14.4" customHeight="1" x14ac:dyDescent="0.55000000000000004">
      <c r="A7" s="102" t="s">
        <v>9</v>
      </c>
      <c r="B7" s="7">
        <v>73297</v>
      </c>
      <c r="C7" s="78">
        <v>28</v>
      </c>
      <c r="D7" s="78">
        <v>28</v>
      </c>
      <c r="E7" s="22">
        <v>28</v>
      </c>
      <c r="F7" s="62">
        <f t="shared" ref="F7:F34" si="3">(E7/C7)*100</f>
        <v>100</v>
      </c>
      <c r="G7" s="71">
        <f t="shared" si="0"/>
        <v>82.142857142857139</v>
      </c>
      <c r="H7" s="7"/>
      <c r="I7" s="19">
        <v>0</v>
      </c>
      <c r="J7" s="19">
        <v>0</v>
      </c>
      <c r="K7" s="26">
        <v>5</v>
      </c>
      <c r="L7" s="31">
        <f>(K7/E7)*100</f>
        <v>17.857142857142858</v>
      </c>
      <c r="M7" s="15">
        <v>0</v>
      </c>
      <c r="N7" s="15">
        <v>0</v>
      </c>
      <c r="O7" s="28">
        <v>23</v>
      </c>
      <c r="P7" s="95">
        <f t="shared" si="1"/>
        <v>100</v>
      </c>
      <c r="Q7" s="7"/>
      <c r="R7" s="1">
        <f t="shared" si="2"/>
        <v>23</v>
      </c>
      <c r="S7" s="36"/>
    </row>
    <row r="8" spans="1:20" x14ac:dyDescent="0.55000000000000004">
      <c r="A8" s="102"/>
      <c r="B8" s="7">
        <v>76830</v>
      </c>
      <c r="C8" s="78">
        <v>24</v>
      </c>
      <c r="D8" s="78">
        <v>24</v>
      </c>
      <c r="E8" s="22">
        <v>24</v>
      </c>
      <c r="F8" s="62">
        <f t="shared" si="3"/>
        <v>100</v>
      </c>
      <c r="G8" s="71">
        <f t="shared" si="0"/>
        <v>91.666666666666657</v>
      </c>
      <c r="H8" s="7"/>
      <c r="I8" s="19">
        <v>0</v>
      </c>
      <c r="J8" s="19">
        <v>0</v>
      </c>
      <c r="K8" s="26">
        <v>2</v>
      </c>
      <c r="L8" s="31">
        <f t="shared" ref="L8:L34" si="4">(K8/E8)*100</f>
        <v>8.3333333333333321</v>
      </c>
      <c r="M8" s="15">
        <v>0</v>
      </c>
      <c r="N8" s="15">
        <v>0</v>
      </c>
      <c r="O8" s="28">
        <v>22</v>
      </c>
      <c r="P8" s="95">
        <f t="shared" si="1"/>
        <v>100</v>
      </c>
      <c r="Q8" s="7"/>
      <c r="R8" s="1">
        <f t="shared" si="2"/>
        <v>22</v>
      </c>
      <c r="S8" s="36"/>
    </row>
    <row r="9" spans="1:20" x14ac:dyDescent="0.55000000000000004">
      <c r="A9" s="102"/>
      <c r="B9" s="7">
        <v>80555</v>
      </c>
      <c r="C9" s="78">
        <v>35</v>
      </c>
      <c r="D9" s="78">
        <v>13</v>
      </c>
      <c r="E9" s="22">
        <v>13</v>
      </c>
      <c r="F9" s="75">
        <f t="shared" si="3"/>
        <v>37.142857142857146</v>
      </c>
      <c r="G9" s="63">
        <f t="shared" si="0"/>
        <v>100</v>
      </c>
      <c r="H9" s="7"/>
      <c r="I9" s="19">
        <v>0</v>
      </c>
      <c r="J9" s="19">
        <v>0</v>
      </c>
      <c r="K9" s="26">
        <v>0</v>
      </c>
      <c r="L9" s="26">
        <f t="shared" si="4"/>
        <v>0</v>
      </c>
      <c r="M9" s="15">
        <v>0</v>
      </c>
      <c r="N9" s="15">
        <v>0</v>
      </c>
      <c r="O9" s="28">
        <v>13</v>
      </c>
      <c r="P9" s="95">
        <f t="shared" si="1"/>
        <v>100</v>
      </c>
      <c r="Q9" s="7"/>
      <c r="R9" s="1">
        <f t="shared" si="2"/>
        <v>13</v>
      </c>
      <c r="S9" s="36"/>
    </row>
    <row r="10" spans="1:20" x14ac:dyDescent="0.55000000000000004">
      <c r="A10" s="103" t="s">
        <v>11</v>
      </c>
      <c r="B10" s="7">
        <v>73288</v>
      </c>
      <c r="C10" s="78">
        <v>23</v>
      </c>
      <c r="D10" s="78">
        <v>23</v>
      </c>
      <c r="E10" s="22">
        <v>23</v>
      </c>
      <c r="F10" s="62">
        <f t="shared" si="3"/>
        <v>100</v>
      </c>
      <c r="G10" s="71">
        <f t="shared" si="0"/>
        <v>95.652173913043484</v>
      </c>
      <c r="H10" s="7"/>
      <c r="I10" s="19">
        <v>0</v>
      </c>
      <c r="J10" s="19">
        <v>0</v>
      </c>
      <c r="K10" s="26">
        <v>1</v>
      </c>
      <c r="L10" s="31">
        <f t="shared" si="4"/>
        <v>4.3478260869565215</v>
      </c>
      <c r="M10" s="15">
        <v>0</v>
      </c>
      <c r="N10" s="15">
        <v>0</v>
      </c>
      <c r="O10" s="28">
        <v>22</v>
      </c>
      <c r="P10" s="95">
        <f t="shared" si="1"/>
        <v>100</v>
      </c>
      <c r="Q10" s="7"/>
      <c r="R10" s="1">
        <f t="shared" si="2"/>
        <v>22</v>
      </c>
      <c r="S10" s="36"/>
    </row>
    <row r="11" spans="1:20" x14ac:dyDescent="0.55000000000000004">
      <c r="A11" s="105"/>
      <c r="B11" s="7">
        <v>73298</v>
      </c>
      <c r="C11" s="78">
        <v>26</v>
      </c>
      <c r="D11" s="78">
        <v>26</v>
      </c>
      <c r="E11" s="22">
        <v>26</v>
      </c>
      <c r="F11" s="62">
        <f t="shared" si="3"/>
        <v>100</v>
      </c>
      <c r="G11" s="71">
        <f t="shared" si="0"/>
        <v>84.615384615384613</v>
      </c>
      <c r="H11" s="7"/>
      <c r="I11" s="19">
        <v>1</v>
      </c>
      <c r="J11" s="20">
        <f>(I11/E11)*100</f>
        <v>3.8461538461538463</v>
      </c>
      <c r="K11" s="26">
        <v>0</v>
      </c>
      <c r="L11" s="26">
        <f t="shared" si="4"/>
        <v>0</v>
      </c>
      <c r="M11" s="15">
        <v>3</v>
      </c>
      <c r="N11" s="17">
        <f>(M11/E11)*100</f>
        <v>11.538461538461538</v>
      </c>
      <c r="O11" s="28">
        <v>22</v>
      </c>
      <c r="P11" s="96">
        <f t="shared" si="1"/>
        <v>95.652173913043484</v>
      </c>
      <c r="Q11" s="7"/>
      <c r="R11" s="1">
        <f t="shared" si="2"/>
        <v>23</v>
      </c>
      <c r="S11" s="36"/>
    </row>
    <row r="12" spans="1:20" x14ac:dyDescent="0.55000000000000004">
      <c r="A12" s="103" t="s">
        <v>13</v>
      </c>
      <c r="B12" s="7">
        <v>80735</v>
      </c>
      <c r="C12" s="78">
        <v>21</v>
      </c>
      <c r="D12" s="78">
        <v>13</v>
      </c>
      <c r="E12" s="22">
        <v>13</v>
      </c>
      <c r="F12" s="75">
        <f t="shared" si="3"/>
        <v>61.904761904761905</v>
      </c>
      <c r="G12" s="63">
        <f t="shared" si="0"/>
        <v>100</v>
      </c>
      <c r="H12" s="7"/>
      <c r="I12" s="19">
        <v>0</v>
      </c>
      <c r="J12" s="19">
        <v>0</v>
      </c>
      <c r="K12" s="26">
        <v>0</v>
      </c>
      <c r="L12" s="26">
        <f t="shared" si="4"/>
        <v>0</v>
      </c>
      <c r="M12" s="15">
        <v>0</v>
      </c>
      <c r="N12" s="15">
        <f t="shared" ref="N12:N34" si="5">(M12/E12)*100</f>
        <v>0</v>
      </c>
      <c r="O12" s="28">
        <v>13</v>
      </c>
      <c r="P12" s="95">
        <f t="shared" si="1"/>
        <v>100</v>
      </c>
      <c r="Q12" s="7"/>
      <c r="R12" s="1">
        <f t="shared" si="2"/>
        <v>13</v>
      </c>
      <c r="S12" s="36"/>
    </row>
    <row r="13" spans="1:20" x14ac:dyDescent="0.55000000000000004">
      <c r="A13" s="105"/>
      <c r="B13" s="7">
        <v>80736</v>
      </c>
      <c r="C13" s="78">
        <v>21</v>
      </c>
      <c r="D13" s="78">
        <v>4</v>
      </c>
      <c r="E13" s="22">
        <v>4</v>
      </c>
      <c r="F13" s="75">
        <f t="shared" si="3"/>
        <v>19.047619047619047</v>
      </c>
      <c r="G13" s="63">
        <f t="shared" si="0"/>
        <v>50</v>
      </c>
      <c r="H13" s="7"/>
      <c r="I13" s="19">
        <v>1</v>
      </c>
      <c r="J13" s="19">
        <f>(I13/E13)*100</f>
        <v>25</v>
      </c>
      <c r="K13" s="26">
        <v>1</v>
      </c>
      <c r="L13" s="26">
        <f t="shared" si="4"/>
        <v>25</v>
      </c>
      <c r="M13" s="15">
        <v>0</v>
      </c>
      <c r="N13" s="15">
        <f t="shared" si="5"/>
        <v>0</v>
      </c>
      <c r="O13" s="28">
        <v>2</v>
      </c>
      <c r="P13" s="96">
        <f t="shared" si="1"/>
        <v>66.666666666666657</v>
      </c>
      <c r="Q13" s="7"/>
      <c r="R13" s="1">
        <f t="shared" si="2"/>
        <v>3</v>
      </c>
      <c r="S13" s="36"/>
    </row>
    <row r="14" spans="1:20" ht="68.25" customHeight="1" x14ac:dyDescent="0.55000000000000004">
      <c r="A14" s="66" t="s">
        <v>14</v>
      </c>
      <c r="B14" s="7">
        <v>76745</v>
      </c>
      <c r="C14" s="78">
        <v>42</v>
      </c>
      <c r="D14" s="78">
        <v>17</v>
      </c>
      <c r="E14" s="22">
        <v>17</v>
      </c>
      <c r="F14" s="75">
        <f t="shared" si="3"/>
        <v>40.476190476190474</v>
      </c>
      <c r="G14" s="63">
        <f t="shared" si="0"/>
        <v>100</v>
      </c>
      <c r="H14" s="7"/>
      <c r="I14" s="19">
        <v>0</v>
      </c>
      <c r="J14" s="19">
        <v>0</v>
      </c>
      <c r="K14" s="26">
        <v>0</v>
      </c>
      <c r="L14" s="26">
        <f t="shared" si="4"/>
        <v>0</v>
      </c>
      <c r="M14" s="15">
        <v>0</v>
      </c>
      <c r="N14" s="15">
        <f t="shared" si="5"/>
        <v>0</v>
      </c>
      <c r="O14" s="28">
        <v>17</v>
      </c>
      <c r="P14" s="95">
        <f t="shared" si="1"/>
        <v>100</v>
      </c>
      <c r="Q14" s="7"/>
      <c r="R14" s="1">
        <f t="shared" si="2"/>
        <v>17</v>
      </c>
      <c r="S14" s="36"/>
    </row>
    <row r="15" spans="1:20" ht="14.4" customHeight="1" x14ac:dyDescent="0.55000000000000004">
      <c r="A15" s="103" t="s">
        <v>15</v>
      </c>
      <c r="B15" s="7">
        <v>73283</v>
      </c>
      <c r="C15" s="78">
        <v>26</v>
      </c>
      <c r="D15" s="78">
        <v>26</v>
      </c>
      <c r="E15" s="22">
        <v>25</v>
      </c>
      <c r="F15" s="75">
        <f t="shared" si="3"/>
        <v>96.15384615384616</v>
      </c>
      <c r="G15" s="71">
        <f t="shared" si="0"/>
        <v>76.923076923076934</v>
      </c>
      <c r="H15" s="7"/>
      <c r="I15" s="19">
        <v>4</v>
      </c>
      <c r="J15" s="19">
        <f>(I15/E15)*100</f>
        <v>16</v>
      </c>
      <c r="K15" s="26">
        <v>0</v>
      </c>
      <c r="L15" s="26">
        <f t="shared" si="4"/>
        <v>0</v>
      </c>
      <c r="M15" s="15">
        <v>1</v>
      </c>
      <c r="N15" s="15">
        <f t="shared" si="5"/>
        <v>4</v>
      </c>
      <c r="O15" s="28">
        <v>20</v>
      </c>
      <c r="P15" s="95">
        <f t="shared" si="1"/>
        <v>80</v>
      </c>
      <c r="Q15" s="7"/>
      <c r="R15" s="1">
        <f t="shared" si="2"/>
        <v>25</v>
      </c>
      <c r="S15" s="36"/>
    </row>
    <row r="16" spans="1:20" x14ac:dyDescent="0.55000000000000004">
      <c r="A16" s="104"/>
      <c r="B16" s="7">
        <v>73294</v>
      </c>
      <c r="C16" s="78">
        <v>28</v>
      </c>
      <c r="D16" s="78">
        <v>28</v>
      </c>
      <c r="E16" s="22">
        <v>28</v>
      </c>
      <c r="F16" s="62">
        <f t="shared" si="3"/>
        <v>100</v>
      </c>
      <c r="G16" s="71">
        <f t="shared" si="0"/>
        <v>67.857142857142861</v>
      </c>
      <c r="H16" s="7"/>
      <c r="I16" s="19">
        <v>5</v>
      </c>
      <c r="J16" s="20">
        <f>(I16/E16)*100</f>
        <v>17.857142857142858</v>
      </c>
      <c r="K16" s="26">
        <v>1</v>
      </c>
      <c r="L16" s="31">
        <f t="shared" si="4"/>
        <v>3.5714285714285712</v>
      </c>
      <c r="M16" s="15">
        <v>3</v>
      </c>
      <c r="N16" s="17">
        <f t="shared" si="5"/>
        <v>10.714285714285714</v>
      </c>
      <c r="O16" s="28">
        <v>19</v>
      </c>
      <c r="P16" s="96">
        <f t="shared" si="1"/>
        <v>79.166666666666657</v>
      </c>
      <c r="Q16" s="7"/>
      <c r="R16" s="1">
        <f t="shared" si="2"/>
        <v>24</v>
      </c>
      <c r="S16" s="36"/>
    </row>
    <row r="17" spans="1:19" x14ac:dyDescent="0.55000000000000004">
      <c r="A17" s="105"/>
      <c r="B17" s="7">
        <v>81881</v>
      </c>
      <c r="C17" s="78">
        <v>58</v>
      </c>
      <c r="D17" s="78">
        <v>28</v>
      </c>
      <c r="E17" s="22">
        <v>28</v>
      </c>
      <c r="F17" s="75">
        <f t="shared" si="3"/>
        <v>48.275862068965516</v>
      </c>
      <c r="G17" s="71">
        <f t="shared" si="0"/>
        <v>92.857142857142861</v>
      </c>
      <c r="H17" s="7"/>
      <c r="I17" s="19">
        <v>0</v>
      </c>
      <c r="J17" s="19">
        <v>0</v>
      </c>
      <c r="K17" s="26">
        <v>0</v>
      </c>
      <c r="L17" s="26">
        <f t="shared" si="4"/>
        <v>0</v>
      </c>
      <c r="M17" s="15">
        <v>2</v>
      </c>
      <c r="N17" s="17">
        <f t="shared" si="5"/>
        <v>7.1428571428571423</v>
      </c>
      <c r="O17" s="28">
        <v>26</v>
      </c>
      <c r="P17" s="95">
        <f t="shared" si="1"/>
        <v>100</v>
      </c>
      <c r="Q17" s="7"/>
      <c r="R17" s="1">
        <f t="shared" si="2"/>
        <v>26</v>
      </c>
      <c r="S17" s="36"/>
    </row>
    <row r="18" spans="1:19" ht="28.8" x14ac:dyDescent="0.55000000000000004">
      <c r="A18" s="2" t="s">
        <v>16</v>
      </c>
      <c r="B18" s="7">
        <v>75776</v>
      </c>
      <c r="C18" s="78">
        <v>3</v>
      </c>
      <c r="D18" s="78">
        <v>3</v>
      </c>
      <c r="E18" s="22">
        <v>3</v>
      </c>
      <c r="F18" s="62">
        <f t="shared" si="3"/>
        <v>100</v>
      </c>
      <c r="G18" s="71">
        <f t="shared" si="0"/>
        <v>66.666666666666657</v>
      </c>
      <c r="H18" s="7"/>
      <c r="I18" s="19">
        <v>0</v>
      </c>
      <c r="J18" s="19">
        <v>0</v>
      </c>
      <c r="K18" s="26">
        <v>1</v>
      </c>
      <c r="L18" s="31">
        <f t="shared" si="4"/>
        <v>33.333333333333329</v>
      </c>
      <c r="M18" s="15">
        <v>0</v>
      </c>
      <c r="N18" s="15">
        <f t="shared" si="5"/>
        <v>0</v>
      </c>
      <c r="O18" s="28">
        <v>2</v>
      </c>
      <c r="P18" s="95">
        <f t="shared" si="1"/>
        <v>100</v>
      </c>
      <c r="Q18" s="7"/>
      <c r="R18" s="1">
        <f t="shared" si="2"/>
        <v>2</v>
      </c>
      <c r="S18" s="36"/>
    </row>
    <row r="19" spans="1:19" ht="28.8" x14ac:dyDescent="0.55000000000000004">
      <c r="A19" s="2" t="s">
        <v>17</v>
      </c>
      <c r="B19" s="7">
        <v>75775</v>
      </c>
      <c r="C19" s="78">
        <v>6</v>
      </c>
      <c r="D19" s="78">
        <v>4</v>
      </c>
      <c r="E19" s="22">
        <v>4</v>
      </c>
      <c r="F19" s="75">
        <f t="shared" si="3"/>
        <v>66.666666666666657</v>
      </c>
      <c r="G19" s="63">
        <f t="shared" si="0"/>
        <v>75</v>
      </c>
      <c r="H19" s="7"/>
      <c r="I19" s="19">
        <v>0</v>
      </c>
      <c r="J19" s="19">
        <v>0</v>
      </c>
      <c r="K19" s="26">
        <v>1</v>
      </c>
      <c r="L19" s="26">
        <f t="shared" si="4"/>
        <v>25</v>
      </c>
      <c r="M19" s="15">
        <v>0</v>
      </c>
      <c r="N19" s="15">
        <f t="shared" si="5"/>
        <v>0</v>
      </c>
      <c r="O19" s="28">
        <v>3</v>
      </c>
      <c r="P19" s="95">
        <f t="shared" si="1"/>
        <v>100</v>
      </c>
      <c r="Q19" s="7"/>
      <c r="R19" s="1">
        <f t="shared" si="2"/>
        <v>3</v>
      </c>
      <c r="S19" s="36"/>
    </row>
    <row r="20" spans="1:19" ht="14.4" customHeight="1" x14ac:dyDescent="0.55000000000000004">
      <c r="A20" s="102" t="s">
        <v>18</v>
      </c>
      <c r="B20" s="7">
        <v>75660</v>
      </c>
      <c r="C20" s="78">
        <v>19</v>
      </c>
      <c r="D20" s="78">
        <v>19</v>
      </c>
      <c r="E20" s="22">
        <v>17</v>
      </c>
      <c r="F20" s="75">
        <f t="shared" si="3"/>
        <v>89.473684210526315</v>
      </c>
      <c r="G20" s="71">
        <f t="shared" si="0"/>
        <v>84.210526315789465</v>
      </c>
      <c r="H20" s="7"/>
      <c r="I20" s="19">
        <v>1</v>
      </c>
      <c r="J20" s="20">
        <f>(I20/E20)*100</f>
        <v>5.8823529411764701</v>
      </c>
      <c r="K20" s="26">
        <v>0</v>
      </c>
      <c r="L20" s="26">
        <f t="shared" si="4"/>
        <v>0</v>
      </c>
      <c r="M20" s="15">
        <v>0</v>
      </c>
      <c r="N20" s="15">
        <f t="shared" si="5"/>
        <v>0</v>
      </c>
      <c r="O20" s="28">
        <v>16</v>
      </c>
      <c r="P20" s="96">
        <f t="shared" si="1"/>
        <v>84.210526315789465</v>
      </c>
      <c r="Q20" s="7"/>
      <c r="R20" s="1">
        <f t="shared" si="2"/>
        <v>19</v>
      </c>
      <c r="S20" s="36"/>
    </row>
    <row r="21" spans="1:19" x14ac:dyDescent="0.55000000000000004">
      <c r="A21" s="102"/>
      <c r="B21" s="7">
        <v>75661</v>
      </c>
      <c r="C21" s="78">
        <v>19</v>
      </c>
      <c r="D21" s="78">
        <v>19</v>
      </c>
      <c r="E21" s="22">
        <v>18</v>
      </c>
      <c r="F21" s="75">
        <f t="shared" si="3"/>
        <v>94.73684210526315</v>
      </c>
      <c r="G21" s="71">
        <f t="shared" si="0"/>
        <v>73.68421052631578</v>
      </c>
      <c r="H21" s="7"/>
      <c r="I21" s="19">
        <v>2</v>
      </c>
      <c r="J21" s="20">
        <f t="shared" ref="J21:J34" si="6">(I21/E21)*100</f>
        <v>11.111111111111111</v>
      </c>
      <c r="K21" s="26">
        <v>2</v>
      </c>
      <c r="L21" s="31">
        <f t="shared" si="4"/>
        <v>11.111111111111111</v>
      </c>
      <c r="M21" s="15">
        <v>0</v>
      </c>
      <c r="N21" s="15">
        <f t="shared" si="5"/>
        <v>0</v>
      </c>
      <c r="O21" s="28">
        <v>14</v>
      </c>
      <c r="P21" s="96">
        <f t="shared" si="1"/>
        <v>82.35294117647058</v>
      </c>
      <c r="Q21" s="7"/>
      <c r="R21" s="1">
        <f t="shared" si="2"/>
        <v>17</v>
      </c>
      <c r="S21" s="36"/>
    </row>
    <row r="22" spans="1:19" ht="14.4" customHeight="1" x14ac:dyDescent="0.55000000000000004">
      <c r="A22" s="103" t="s">
        <v>19</v>
      </c>
      <c r="B22" s="7">
        <v>73285</v>
      </c>
      <c r="C22" s="78">
        <v>27</v>
      </c>
      <c r="D22" s="78">
        <v>27</v>
      </c>
      <c r="E22" s="22">
        <v>25</v>
      </c>
      <c r="F22" s="75">
        <f t="shared" si="3"/>
        <v>92.592592592592595</v>
      </c>
      <c r="G22" s="71">
        <f t="shared" si="0"/>
        <v>55.555555555555557</v>
      </c>
      <c r="H22" s="7"/>
      <c r="I22" s="19">
        <v>8</v>
      </c>
      <c r="J22" s="19">
        <f t="shared" si="6"/>
        <v>32</v>
      </c>
      <c r="K22" s="26">
        <v>1</v>
      </c>
      <c r="L22" s="26">
        <f t="shared" si="4"/>
        <v>4</v>
      </c>
      <c r="M22" s="15">
        <v>1</v>
      </c>
      <c r="N22" s="15">
        <f t="shared" si="5"/>
        <v>4</v>
      </c>
      <c r="O22" s="28">
        <v>15</v>
      </c>
      <c r="P22" s="95">
        <f t="shared" si="1"/>
        <v>60</v>
      </c>
      <c r="Q22" s="7"/>
      <c r="R22" s="1">
        <f t="shared" si="2"/>
        <v>25</v>
      </c>
      <c r="S22" s="36"/>
    </row>
    <row r="23" spans="1:19" x14ac:dyDescent="0.55000000000000004">
      <c r="A23" s="104"/>
      <c r="B23" s="7">
        <v>73295</v>
      </c>
      <c r="C23" s="78">
        <v>29</v>
      </c>
      <c r="D23" s="78">
        <v>29</v>
      </c>
      <c r="E23" s="22">
        <v>28</v>
      </c>
      <c r="F23" s="75">
        <f t="shared" si="3"/>
        <v>96.551724137931032</v>
      </c>
      <c r="G23" s="71">
        <f t="shared" si="0"/>
        <v>41.379310344827587</v>
      </c>
      <c r="H23" s="7"/>
      <c r="I23" s="19">
        <v>7</v>
      </c>
      <c r="J23" s="19">
        <f t="shared" si="6"/>
        <v>25</v>
      </c>
      <c r="K23" s="26">
        <v>3</v>
      </c>
      <c r="L23" s="31">
        <f t="shared" si="4"/>
        <v>10.714285714285714</v>
      </c>
      <c r="M23" s="15">
        <v>6</v>
      </c>
      <c r="N23" s="17">
        <f t="shared" si="5"/>
        <v>21.428571428571427</v>
      </c>
      <c r="O23" s="28">
        <v>12</v>
      </c>
      <c r="P23" s="95">
        <f t="shared" si="1"/>
        <v>60</v>
      </c>
      <c r="Q23" s="7"/>
      <c r="R23" s="1">
        <f t="shared" si="2"/>
        <v>20</v>
      </c>
      <c r="S23" s="36"/>
    </row>
    <row r="24" spans="1:19" x14ac:dyDescent="0.55000000000000004">
      <c r="A24" s="105"/>
      <c r="B24" s="7">
        <v>81864</v>
      </c>
      <c r="C24" s="78">
        <v>58</v>
      </c>
      <c r="D24" s="78">
        <v>28</v>
      </c>
      <c r="E24" s="22">
        <v>13</v>
      </c>
      <c r="F24" s="75">
        <f t="shared" si="3"/>
        <v>22.413793103448278</v>
      </c>
      <c r="G24" s="71">
        <f t="shared" si="0"/>
        <v>46.428571428571431</v>
      </c>
      <c r="H24" s="7"/>
      <c r="I24" s="19">
        <v>0</v>
      </c>
      <c r="J24" s="19">
        <f t="shared" si="6"/>
        <v>0</v>
      </c>
      <c r="K24" s="26">
        <v>0</v>
      </c>
      <c r="L24" s="26">
        <f t="shared" si="4"/>
        <v>0</v>
      </c>
      <c r="M24" s="15">
        <v>0</v>
      </c>
      <c r="N24" s="15">
        <f t="shared" si="5"/>
        <v>0</v>
      </c>
      <c r="O24" s="28">
        <v>13</v>
      </c>
      <c r="P24" s="96">
        <f t="shared" si="1"/>
        <v>46.428571428571431</v>
      </c>
      <c r="Q24" s="7"/>
      <c r="R24" s="1">
        <f t="shared" si="2"/>
        <v>28</v>
      </c>
      <c r="S24" s="36"/>
    </row>
    <row r="25" spans="1:19" ht="21" customHeight="1" x14ac:dyDescent="0.55000000000000004">
      <c r="A25" s="2" t="s">
        <v>20</v>
      </c>
      <c r="B25" s="7">
        <v>75774</v>
      </c>
      <c r="C25" s="78">
        <v>20</v>
      </c>
      <c r="D25" s="78">
        <v>15</v>
      </c>
      <c r="E25" s="22">
        <v>10</v>
      </c>
      <c r="F25" s="62">
        <f t="shared" si="3"/>
        <v>50</v>
      </c>
      <c r="G25" s="71">
        <f t="shared" si="0"/>
        <v>46.666666666666664</v>
      </c>
      <c r="H25" s="7"/>
      <c r="I25" s="19">
        <v>1</v>
      </c>
      <c r="J25" s="19">
        <f t="shared" si="6"/>
        <v>10</v>
      </c>
      <c r="K25" s="26">
        <v>1</v>
      </c>
      <c r="L25" s="26">
        <f t="shared" si="4"/>
        <v>10</v>
      </c>
      <c r="M25" s="15">
        <v>1</v>
      </c>
      <c r="N25" s="15">
        <f t="shared" si="5"/>
        <v>10</v>
      </c>
      <c r="O25" s="28">
        <v>7</v>
      </c>
      <c r="P25" s="96">
        <f t="shared" si="1"/>
        <v>53.846153846153847</v>
      </c>
      <c r="Q25" s="7"/>
      <c r="R25" s="1">
        <f t="shared" si="2"/>
        <v>13</v>
      </c>
    </row>
    <row r="26" spans="1:19" ht="14.4" customHeight="1" x14ac:dyDescent="0.55000000000000004">
      <c r="A26" s="102" t="s">
        <v>21</v>
      </c>
      <c r="B26" s="7">
        <v>73282</v>
      </c>
      <c r="C26" s="78">
        <v>27</v>
      </c>
      <c r="D26" s="78">
        <v>27</v>
      </c>
      <c r="E26" s="22">
        <v>27</v>
      </c>
      <c r="F26" s="62">
        <f t="shared" si="3"/>
        <v>100</v>
      </c>
      <c r="G26" s="71">
        <f t="shared" si="0"/>
        <v>74.074074074074076</v>
      </c>
      <c r="H26" s="7"/>
      <c r="I26" s="19">
        <v>4</v>
      </c>
      <c r="J26" s="20">
        <f t="shared" si="6"/>
        <v>14.814814814814813</v>
      </c>
      <c r="K26" s="26">
        <v>1</v>
      </c>
      <c r="L26" s="31">
        <f t="shared" si="4"/>
        <v>3.7037037037037033</v>
      </c>
      <c r="M26" s="15">
        <v>2</v>
      </c>
      <c r="N26" s="17">
        <f t="shared" si="5"/>
        <v>7.4074074074074066</v>
      </c>
      <c r="O26" s="28">
        <v>20</v>
      </c>
      <c r="P26" s="96">
        <f t="shared" si="1"/>
        <v>83.333333333333343</v>
      </c>
      <c r="Q26" s="7"/>
      <c r="R26" s="1">
        <f t="shared" si="2"/>
        <v>24</v>
      </c>
    </row>
    <row r="27" spans="1:19" x14ac:dyDescent="0.55000000000000004">
      <c r="A27" s="102"/>
      <c r="B27" s="7">
        <v>73292</v>
      </c>
      <c r="C27" s="78">
        <v>28</v>
      </c>
      <c r="D27" s="78">
        <v>28</v>
      </c>
      <c r="E27" s="22">
        <v>28</v>
      </c>
      <c r="F27" s="62">
        <f t="shared" si="3"/>
        <v>100</v>
      </c>
      <c r="G27" s="71">
        <f t="shared" si="0"/>
        <v>60.714285714285708</v>
      </c>
      <c r="H27" s="7"/>
      <c r="I27" s="19">
        <v>6</v>
      </c>
      <c r="J27" s="20">
        <f t="shared" si="6"/>
        <v>21.428571428571427</v>
      </c>
      <c r="K27" s="26">
        <v>2</v>
      </c>
      <c r="L27" s="31">
        <f t="shared" si="4"/>
        <v>7.1428571428571423</v>
      </c>
      <c r="M27" s="15">
        <v>3</v>
      </c>
      <c r="N27" s="17">
        <f t="shared" si="5"/>
        <v>10.714285714285714</v>
      </c>
      <c r="O27" s="28">
        <v>17</v>
      </c>
      <c r="P27" s="96">
        <f t="shared" si="1"/>
        <v>73.91304347826086</v>
      </c>
      <c r="Q27" s="7"/>
      <c r="R27" s="1">
        <f t="shared" si="2"/>
        <v>23</v>
      </c>
    </row>
    <row r="28" spans="1:19" x14ac:dyDescent="0.55000000000000004">
      <c r="A28" s="102"/>
      <c r="B28" s="7">
        <v>81891</v>
      </c>
      <c r="C28" s="78">
        <v>27</v>
      </c>
      <c r="D28" s="78">
        <v>27</v>
      </c>
      <c r="E28" s="22">
        <v>27</v>
      </c>
      <c r="F28" s="62">
        <f t="shared" si="3"/>
        <v>100</v>
      </c>
      <c r="G28" s="71">
        <f t="shared" si="0"/>
        <v>40.74074074074074</v>
      </c>
      <c r="H28" s="7"/>
      <c r="I28" s="19">
        <v>14</v>
      </c>
      <c r="J28" s="20">
        <f t="shared" si="6"/>
        <v>51.851851851851848</v>
      </c>
      <c r="K28" s="26">
        <v>1</v>
      </c>
      <c r="L28" s="31">
        <f t="shared" si="4"/>
        <v>3.7037037037037033</v>
      </c>
      <c r="M28" s="15">
        <v>1</v>
      </c>
      <c r="N28" s="17">
        <f t="shared" si="5"/>
        <v>3.7037037037037033</v>
      </c>
      <c r="O28" s="28">
        <v>11</v>
      </c>
      <c r="P28" s="95">
        <f t="shared" si="1"/>
        <v>44</v>
      </c>
      <c r="Q28" s="7"/>
      <c r="R28" s="1">
        <f t="shared" si="2"/>
        <v>25</v>
      </c>
    </row>
    <row r="29" spans="1:19" x14ac:dyDescent="0.55000000000000004">
      <c r="A29" s="102" t="s">
        <v>22</v>
      </c>
      <c r="B29" s="7">
        <v>75662</v>
      </c>
      <c r="C29" s="78">
        <v>22</v>
      </c>
      <c r="D29" s="78">
        <v>21</v>
      </c>
      <c r="E29" s="22">
        <v>19</v>
      </c>
      <c r="F29" s="75">
        <f t="shared" si="3"/>
        <v>86.36363636363636</v>
      </c>
      <c r="G29" s="71">
        <f t="shared" si="0"/>
        <v>85.714285714285708</v>
      </c>
      <c r="H29" s="7"/>
      <c r="I29" s="19">
        <v>1</v>
      </c>
      <c r="J29" s="20">
        <f t="shared" si="6"/>
        <v>5.2631578947368416</v>
      </c>
      <c r="K29" s="26">
        <v>0</v>
      </c>
      <c r="L29" s="26">
        <f t="shared" si="4"/>
        <v>0</v>
      </c>
      <c r="M29" s="15">
        <v>0</v>
      </c>
      <c r="N29" s="15">
        <f t="shared" si="5"/>
        <v>0</v>
      </c>
      <c r="O29" s="28">
        <v>18</v>
      </c>
      <c r="P29" s="96">
        <f t="shared" si="1"/>
        <v>85.714285714285708</v>
      </c>
      <c r="Q29" s="7"/>
      <c r="R29" s="1">
        <f t="shared" si="2"/>
        <v>21</v>
      </c>
    </row>
    <row r="30" spans="1:19" x14ac:dyDescent="0.55000000000000004">
      <c r="A30" s="102"/>
      <c r="B30" s="7">
        <v>75664</v>
      </c>
      <c r="C30" s="78">
        <v>19</v>
      </c>
      <c r="D30" s="78">
        <v>19</v>
      </c>
      <c r="E30" s="22">
        <v>17</v>
      </c>
      <c r="F30" s="75">
        <f t="shared" si="3"/>
        <v>89.473684210526315</v>
      </c>
      <c r="G30" s="71">
        <f t="shared" si="0"/>
        <v>68.421052631578945</v>
      </c>
      <c r="H30" s="7"/>
      <c r="I30" s="19">
        <v>2</v>
      </c>
      <c r="J30" s="20">
        <f t="shared" si="6"/>
        <v>11.76470588235294</v>
      </c>
      <c r="K30" s="26">
        <v>1</v>
      </c>
      <c r="L30" s="31">
        <f t="shared" si="4"/>
        <v>5.8823529411764701</v>
      </c>
      <c r="M30" s="15">
        <v>1</v>
      </c>
      <c r="N30" s="17">
        <f t="shared" si="5"/>
        <v>5.8823529411764701</v>
      </c>
      <c r="O30" s="28">
        <v>13</v>
      </c>
      <c r="P30" s="96">
        <f t="shared" si="1"/>
        <v>76.470588235294116</v>
      </c>
      <c r="Q30" s="7"/>
      <c r="R30" s="1">
        <f t="shared" si="2"/>
        <v>17</v>
      </c>
    </row>
    <row r="31" spans="1:19" ht="14.4" customHeight="1" x14ac:dyDescent="0.55000000000000004">
      <c r="A31" s="102" t="s">
        <v>23</v>
      </c>
      <c r="B31" s="7">
        <v>75651</v>
      </c>
      <c r="C31" s="78">
        <v>24</v>
      </c>
      <c r="D31" s="78">
        <v>24</v>
      </c>
      <c r="E31" s="22">
        <v>20</v>
      </c>
      <c r="F31" s="75">
        <f t="shared" si="3"/>
        <v>83.333333333333343</v>
      </c>
      <c r="G31" s="71">
        <f t="shared" si="0"/>
        <v>45.833333333333329</v>
      </c>
      <c r="H31" s="8"/>
      <c r="I31" s="19">
        <v>2</v>
      </c>
      <c r="J31" s="19">
        <f t="shared" si="6"/>
        <v>10</v>
      </c>
      <c r="K31" s="26">
        <v>5</v>
      </c>
      <c r="L31" s="26">
        <f t="shared" si="4"/>
        <v>25</v>
      </c>
      <c r="M31" s="15">
        <v>2</v>
      </c>
      <c r="N31" s="15">
        <f t="shared" si="5"/>
        <v>10</v>
      </c>
      <c r="O31" s="28">
        <v>11</v>
      </c>
      <c r="P31" s="96">
        <f t="shared" si="1"/>
        <v>64.705882352941174</v>
      </c>
      <c r="Q31" s="8"/>
      <c r="R31" s="1">
        <f t="shared" si="2"/>
        <v>17</v>
      </c>
    </row>
    <row r="32" spans="1:19" x14ac:dyDescent="0.55000000000000004">
      <c r="A32" s="102"/>
      <c r="B32" s="7">
        <v>75653</v>
      </c>
      <c r="C32" s="78">
        <v>13</v>
      </c>
      <c r="D32" s="78">
        <v>13</v>
      </c>
      <c r="E32" s="22">
        <v>11</v>
      </c>
      <c r="F32" s="75">
        <f t="shared" si="3"/>
        <v>84.615384615384613</v>
      </c>
      <c r="G32" s="71">
        <f t="shared" si="0"/>
        <v>53.846153846153847</v>
      </c>
      <c r="H32" s="8"/>
      <c r="I32" s="19">
        <v>0</v>
      </c>
      <c r="J32" s="19">
        <f t="shared" si="6"/>
        <v>0</v>
      </c>
      <c r="K32" s="26">
        <v>1</v>
      </c>
      <c r="L32" s="31">
        <f t="shared" si="4"/>
        <v>9.0909090909090917</v>
      </c>
      <c r="M32" s="15">
        <v>3</v>
      </c>
      <c r="N32" s="17">
        <f t="shared" si="5"/>
        <v>27.27272727272727</v>
      </c>
      <c r="O32" s="28">
        <v>7</v>
      </c>
      <c r="P32" s="96">
        <f t="shared" si="1"/>
        <v>77.777777777777786</v>
      </c>
      <c r="Q32" s="8"/>
      <c r="R32" s="1">
        <f t="shared" si="2"/>
        <v>9</v>
      </c>
    </row>
    <row r="33" spans="1:18" ht="14.4" customHeight="1" x14ac:dyDescent="0.55000000000000004">
      <c r="A33" s="102" t="s">
        <v>24</v>
      </c>
      <c r="B33" s="7">
        <v>80634</v>
      </c>
      <c r="C33" s="78">
        <v>19</v>
      </c>
      <c r="D33" s="78">
        <v>19</v>
      </c>
      <c r="E33" s="22">
        <v>19</v>
      </c>
      <c r="F33" s="62">
        <f t="shared" si="3"/>
        <v>100</v>
      </c>
      <c r="G33" s="71">
        <f t="shared" si="0"/>
        <v>89.473684210526315</v>
      </c>
      <c r="H33" s="8"/>
      <c r="I33" s="19">
        <v>1</v>
      </c>
      <c r="J33" s="20">
        <f t="shared" si="6"/>
        <v>5.2631578947368416</v>
      </c>
      <c r="K33" s="26">
        <v>1</v>
      </c>
      <c r="L33" s="31">
        <f t="shared" si="4"/>
        <v>5.2631578947368416</v>
      </c>
      <c r="M33" s="15">
        <v>0</v>
      </c>
      <c r="N33" s="15">
        <f t="shared" si="5"/>
        <v>0</v>
      </c>
      <c r="O33" s="28">
        <v>17</v>
      </c>
      <c r="P33" s="96">
        <f t="shared" si="1"/>
        <v>94.444444444444443</v>
      </c>
      <c r="Q33" s="8"/>
      <c r="R33" s="1">
        <f t="shared" si="2"/>
        <v>18</v>
      </c>
    </row>
    <row r="34" spans="1:18" x14ac:dyDescent="0.55000000000000004">
      <c r="A34" s="102"/>
      <c r="B34" s="7">
        <v>80679</v>
      </c>
      <c r="C34" s="78">
        <v>20</v>
      </c>
      <c r="D34" s="78">
        <v>20</v>
      </c>
      <c r="E34" s="22">
        <v>20</v>
      </c>
      <c r="F34" s="62">
        <f t="shared" si="3"/>
        <v>100</v>
      </c>
      <c r="G34" s="63">
        <f t="shared" si="0"/>
        <v>75</v>
      </c>
      <c r="H34" s="8"/>
      <c r="I34" s="19">
        <v>2</v>
      </c>
      <c r="J34" s="19">
        <f t="shared" si="6"/>
        <v>10</v>
      </c>
      <c r="K34" s="26">
        <v>2</v>
      </c>
      <c r="L34" s="26">
        <f t="shared" si="4"/>
        <v>10</v>
      </c>
      <c r="M34" s="15">
        <v>1</v>
      </c>
      <c r="N34" s="15">
        <f t="shared" si="5"/>
        <v>5</v>
      </c>
      <c r="O34" s="28">
        <v>15</v>
      </c>
      <c r="P34" s="96">
        <f t="shared" si="1"/>
        <v>88.235294117647058</v>
      </c>
      <c r="Q34" s="8"/>
      <c r="R34" s="1">
        <f t="shared" si="2"/>
        <v>17</v>
      </c>
    </row>
    <row r="35" spans="1:18" ht="14.4" customHeight="1" x14ac:dyDescent="0.55000000000000004">
      <c r="A35" s="102" t="s">
        <v>25</v>
      </c>
      <c r="B35" s="123" t="s">
        <v>73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7"/>
    </row>
    <row r="36" spans="1:18" x14ac:dyDescent="0.55000000000000004">
      <c r="A36" s="102"/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7"/>
    </row>
    <row r="37" spans="1:18" x14ac:dyDescent="0.55000000000000004">
      <c r="A37" s="102" t="s">
        <v>26</v>
      </c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  <c r="Q37" s="7"/>
    </row>
    <row r="38" spans="1:18" x14ac:dyDescent="0.55000000000000004">
      <c r="A38" s="102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7"/>
    </row>
    <row r="39" spans="1:18" ht="28.8" x14ac:dyDescent="0.55000000000000004">
      <c r="A39" s="2" t="s">
        <v>27</v>
      </c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/>
      <c r="Q39" s="8"/>
    </row>
    <row r="40" spans="1:18" ht="14.4" customHeight="1" x14ac:dyDescent="0.55000000000000004">
      <c r="A40" s="102" t="s">
        <v>28</v>
      </c>
      <c r="B40" s="7">
        <v>80638</v>
      </c>
      <c r="C40" s="78">
        <v>16</v>
      </c>
      <c r="D40" s="78">
        <v>16</v>
      </c>
      <c r="E40" s="22">
        <v>16</v>
      </c>
      <c r="F40" s="22">
        <f>(E40/C40)*100</f>
        <v>100</v>
      </c>
      <c r="G40" s="63">
        <f>(O40/D40)*100</f>
        <v>100</v>
      </c>
      <c r="H40" s="7"/>
      <c r="I40" s="19">
        <v>0</v>
      </c>
      <c r="J40" s="19">
        <v>0</v>
      </c>
      <c r="K40" s="26">
        <v>0</v>
      </c>
      <c r="L40" s="26">
        <v>0</v>
      </c>
      <c r="M40" s="15">
        <v>0</v>
      </c>
      <c r="N40" s="15">
        <v>0</v>
      </c>
      <c r="O40" s="28">
        <v>16</v>
      </c>
      <c r="P40" s="93">
        <f>(O40/R40)*100</f>
        <v>100</v>
      </c>
      <c r="Q40" s="7"/>
      <c r="R40" s="1">
        <f>(D40-K40-M40)</f>
        <v>16</v>
      </c>
    </row>
    <row r="41" spans="1:18" x14ac:dyDescent="0.55000000000000004">
      <c r="A41" s="102"/>
      <c r="B41" s="7">
        <v>80685</v>
      </c>
      <c r="C41" s="78">
        <v>12</v>
      </c>
      <c r="D41" s="78">
        <v>12</v>
      </c>
      <c r="E41" s="22">
        <v>12</v>
      </c>
      <c r="F41" s="22">
        <f t="shared" ref="F41:F43" si="7">(E41/C41)*100</f>
        <v>100</v>
      </c>
      <c r="G41" s="63">
        <f>(O41/D41)*100</f>
        <v>100</v>
      </c>
      <c r="H41" s="8"/>
      <c r="I41" s="19">
        <v>0</v>
      </c>
      <c r="J41" s="19">
        <v>0</v>
      </c>
      <c r="K41" s="26">
        <v>0</v>
      </c>
      <c r="L41" s="26">
        <v>0</v>
      </c>
      <c r="M41" s="15">
        <v>0</v>
      </c>
      <c r="N41" s="15">
        <v>0</v>
      </c>
      <c r="O41" s="28">
        <v>12</v>
      </c>
      <c r="P41" s="93">
        <f>(O41/R41)*100</f>
        <v>100</v>
      </c>
      <c r="Q41" s="8"/>
      <c r="R41" s="1">
        <f>(D41-K41-M41)</f>
        <v>12</v>
      </c>
    </row>
    <row r="42" spans="1:18" ht="14.4" customHeight="1" x14ac:dyDescent="0.55000000000000004">
      <c r="A42" s="102" t="s">
        <v>29</v>
      </c>
      <c r="B42" s="7">
        <v>80637</v>
      </c>
      <c r="C42" s="78">
        <v>19</v>
      </c>
      <c r="D42" s="78">
        <v>19</v>
      </c>
      <c r="E42" s="22">
        <v>19</v>
      </c>
      <c r="F42" s="22">
        <f t="shared" si="7"/>
        <v>100</v>
      </c>
      <c r="G42" s="63">
        <f>(O42/D42)*100</f>
        <v>100</v>
      </c>
      <c r="H42" s="8"/>
      <c r="I42" s="19">
        <v>0</v>
      </c>
      <c r="J42" s="19">
        <v>0</v>
      </c>
      <c r="K42" s="26">
        <v>0</v>
      </c>
      <c r="L42" s="26">
        <v>0</v>
      </c>
      <c r="M42" s="15">
        <v>0</v>
      </c>
      <c r="N42" s="15">
        <v>0</v>
      </c>
      <c r="O42" s="28">
        <v>19</v>
      </c>
      <c r="P42" s="93">
        <f>(O42/R42)*100</f>
        <v>100</v>
      </c>
      <c r="Q42" s="8"/>
      <c r="R42" s="1">
        <f>(D42-K42-M42)</f>
        <v>19</v>
      </c>
    </row>
    <row r="43" spans="1:18" x14ac:dyDescent="0.55000000000000004">
      <c r="A43" s="102"/>
      <c r="B43" s="7">
        <v>80680</v>
      </c>
      <c r="C43" s="78">
        <v>19</v>
      </c>
      <c r="D43" s="78">
        <v>19</v>
      </c>
      <c r="E43" s="22">
        <v>19</v>
      </c>
      <c r="F43" s="22">
        <f t="shared" si="7"/>
        <v>100</v>
      </c>
      <c r="G43" s="71">
        <f>(O43/D43)*100</f>
        <v>84.210526315789465</v>
      </c>
      <c r="H43" s="8"/>
      <c r="I43" s="19">
        <v>1</v>
      </c>
      <c r="J43" s="20">
        <f>(I43/E43)*100</f>
        <v>5.2631578947368416</v>
      </c>
      <c r="K43" s="26">
        <v>0</v>
      </c>
      <c r="L43" s="26">
        <v>0</v>
      </c>
      <c r="M43" s="15">
        <v>2</v>
      </c>
      <c r="N43" s="17">
        <f>(M43/E43)*100</f>
        <v>10.526315789473683</v>
      </c>
      <c r="O43" s="28">
        <v>16</v>
      </c>
      <c r="P43" s="94">
        <f>(O43/R43)*100</f>
        <v>94.117647058823522</v>
      </c>
      <c r="Q43" s="8"/>
      <c r="R43" s="1">
        <f>(D43-K43-M43)</f>
        <v>17</v>
      </c>
    </row>
    <row r="44" spans="1:18" ht="28.8" x14ac:dyDescent="0.55000000000000004">
      <c r="A44" s="2" t="s">
        <v>30</v>
      </c>
      <c r="B44" s="163" t="s">
        <v>73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8"/>
    </row>
    <row r="45" spans="1:18" ht="14.4" customHeight="1" x14ac:dyDescent="0.55000000000000004">
      <c r="A45" s="102" t="s">
        <v>31</v>
      </c>
      <c r="B45" s="7">
        <v>80633</v>
      </c>
      <c r="C45" s="78">
        <v>29</v>
      </c>
      <c r="D45" s="78">
        <v>29</v>
      </c>
      <c r="E45" s="22">
        <v>29</v>
      </c>
      <c r="F45" s="22">
        <f>(E45/C45)*100</f>
        <v>100</v>
      </c>
      <c r="G45" s="71">
        <f>(O45/D45)*100</f>
        <v>86.206896551724128</v>
      </c>
      <c r="H45" s="7"/>
      <c r="I45" s="19">
        <v>1</v>
      </c>
      <c r="J45" s="20">
        <f>(I45/E45)*100</f>
        <v>3.4482758620689653</v>
      </c>
      <c r="K45" s="26">
        <v>3</v>
      </c>
      <c r="L45" s="31">
        <f>(K45/E45)*100</f>
        <v>10.344827586206897</v>
      </c>
      <c r="M45" s="15">
        <v>0</v>
      </c>
      <c r="N45" s="15">
        <v>0</v>
      </c>
      <c r="O45" s="28">
        <v>25</v>
      </c>
      <c r="P45" s="94">
        <f>(O45/R45)*100</f>
        <v>96.15384615384616</v>
      </c>
      <c r="Q45" s="7"/>
      <c r="R45" s="1">
        <f>(D45-K45-M45)</f>
        <v>26</v>
      </c>
    </row>
    <row r="46" spans="1:18" x14ac:dyDescent="0.55000000000000004">
      <c r="A46" s="102"/>
      <c r="B46" s="7">
        <v>80676</v>
      </c>
      <c r="C46" s="78">
        <v>13</v>
      </c>
      <c r="D46" s="78">
        <v>13</v>
      </c>
      <c r="E46" s="22">
        <v>13</v>
      </c>
      <c r="F46" s="22">
        <f>(E46/C46)*100</f>
        <v>100</v>
      </c>
      <c r="G46" s="71">
        <f>(O46/D46)*100</f>
        <v>92.307692307692307</v>
      </c>
      <c r="H46" s="7"/>
      <c r="I46" s="19">
        <v>0</v>
      </c>
      <c r="J46" s="19">
        <v>0</v>
      </c>
      <c r="K46" s="26">
        <v>1</v>
      </c>
      <c r="L46" s="31">
        <f>(K46/E46)*100</f>
        <v>7.6923076923076925</v>
      </c>
      <c r="M46" s="15">
        <v>0</v>
      </c>
      <c r="N46" s="15">
        <v>0</v>
      </c>
      <c r="O46" s="28">
        <v>12</v>
      </c>
      <c r="P46" s="93">
        <f>(O46/R46)*100</f>
        <v>100</v>
      </c>
      <c r="Q46" s="7"/>
      <c r="R46" s="1">
        <f>(D46-K46-M46)</f>
        <v>12</v>
      </c>
    </row>
    <row r="47" spans="1:18" ht="43.2" x14ac:dyDescent="0.55000000000000004">
      <c r="A47" s="2" t="s">
        <v>32</v>
      </c>
      <c r="B47" s="123" t="s">
        <v>73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69"/>
    </row>
    <row r="48" spans="1:18" ht="14.4" customHeight="1" x14ac:dyDescent="0.55000000000000004">
      <c r="A48" s="102" t="s">
        <v>33</v>
      </c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7"/>
    </row>
    <row r="49" spans="1:18" x14ac:dyDescent="0.55000000000000004">
      <c r="A49" s="102"/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  <c r="Q49" s="7"/>
    </row>
    <row r="50" spans="1:18" ht="28.8" x14ac:dyDescent="0.55000000000000004">
      <c r="A50" s="2" t="s">
        <v>34</v>
      </c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  <c r="Q50" s="7"/>
    </row>
    <row r="51" spans="1:18" x14ac:dyDescent="0.55000000000000004">
      <c r="A51" s="102" t="s">
        <v>35</v>
      </c>
      <c r="B51" s="7">
        <v>75667</v>
      </c>
      <c r="C51" s="78">
        <v>13</v>
      </c>
      <c r="D51" s="78">
        <v>13</v>
      </c>
      <c r="E51" s="22">
        <v>6</v>
      </c>
      <c r="F51" s="23">
        <f>(E51/C51)*100</f>
        <v>46.153846153846153</v>
      </c>
      <c r="G51" s="71">
        <f>(O51/D51)*100</f>
        <v>46.153846153846153</v>
      </c>
      <c r="H51" s="7"/>
      <c r="I51" s="19">
        <v>0</v>
      </c>
      <c r="J51" s="19">
        <v>0</v>
      </c>
      <c r="K51" s="26">
        <v>0</v>
      </c>
      <c r="L51" s="26">
        <v>0</v>
      </c>
      <c r="M51" s="15">
        <v>0</v>
      </c>
      <c r="N51" s="15">
        <v>0</v>
      </c>
      <c r="O51" s="28">
        <v>6</v>
      </c>
      <c r="P51" s="94">
        <f>(O51/R51)*100</f>
        <v>46.153846153846153</v>
      </c>
      <c r="Q51" s="7"/>
      <c r="R51" s="1">
        <f>(D51-K51-M51)</f>
        <v>13</v>
      </c>
    </row>
    <row r="52" spans="1:18" x14ac:dyDescent="0.55000000000000004">
      <c r="A52" s="102"/>
      <c r="B52" s="7">
        <v>75668</v>
      </c>
      <c r="C52" s="78">
        <v>15</v>
      </c>
      <c r="D52" s="78">
        <v>15</v>
      </c>
      <c r="E52" s="22">
        <v>13</v>
      </c>
      <c r="F52" s="23">
        <f>(E52/C52)*100</f>
        <v>86.666666666666671</v>
      </c>
      <c r="G52" s="71">
        <f>(O52/D52)*100</f>
        <v>66.666666666666657</v>
      </c>
      <c r="H52" s="7"/>
      <c r="I52" s="19">
        <v>1</v>
      </c>
      <c r="J52" s="20">
        <f>(I52/E52)*100</f>
        <v>7.6923076923076925</v>
      </c>
      <c r="K52" s="26">
        <v>2</v>
      </c>
      <c r="L52" s="31">
        <f>(K52/E52)*100</f>
        <v>15.384615384615385</v>
      </c>
      <c r="M52" s="15">
        <v>0</v>
      </c>
      <c r="N52" s="15">
        <v>0</v>
      </c>
      <c r="O52" s="28">
        <v>10</v>
      </c>
      <c r="P52" s="94">
        <f>(O52/R52)*100</f>
        <v>76.923076923076934</v>
      </c>
      <c r="Q52" s="7"/>
      <c r="R52" s="1">
        <f>(D52-K52-M52)</f>
        <v>13</v>
      </c>
    </row>
    <row r="53" spans="1:18" x14ac:dyDescent="0.55000000000000004">
      <c r="A53" s="2" t="s">
        <v>56</v>
      </c>
      <c r="B53" s="7" t="s">
        <v>73</v>
      </c>
      <c r="C53" s="78"/>
      <c r="D53" s="78"/>
      <c r="E53" s="22"/>
      <c r="F53" s="22"/>
      <c r="G53" s="44"/>
      <c r="H53" s="7"/>
      <c r="I53" s="19"/>
      <c r="J53" s="19"/>
      <c r="K53" s="26"/>
      <c r="L53" s="26"/>
      <c r="M53" s="15"/>
      <c r="N53" s="15"/>
      <c r="O53" s="28"/>
      <c r="P53" s="28"/>
      <c r="Q53" s="7"/>
    </row>
    <row r="54" spans="1:18" x14ac:dyDescent="0.55000000000000004">
      <c r="A54" s="2" t="s">
        <v>36</v>
      </c>
      <c r="B54" s="7" t="s">
        <v>73</v>
      </c>
      <c r="C54" s="78"/>
      <c r="D54" s="78"/>
      <c r="E54" s="22"/>
      <c r="F54" s="22"/>
      <c r="G54" s="44"/>
      <c r="H54" s="7"/>
      <c r="I54" s="19"/>
      <c r="J54" s="19"/>
      <c r="K54" s="26"/>
      <c r="L54" s="26"/>
      <c r="M54" s="15"/>
      <c r="N54" s="15"/>
      <c r="O54" s="28"/>
      <c r="P54" s="28"/>
      <c r="Q54" s="7"/>
    </row>
    <row r="55" spans="1:18" x14ac:dyDescent="0.55000000000000004">
      <c r="A55" s="102" t="s">
        <v>37</v>
      </c>
      <c r="B55" s="7">
        <v>75655</v>
      </c>
      <c r="C55" s="78">
        <v>25</v>
      </c>
      <c r="D55" s="78">
        <v>25</v>
      </c>
      <c r="E55" s="22">
        <v>24</v>
      </c>
      <c r="F55" s="22">
        <f>(E55/C55)*100</f>
        <v>96</v>
      </c>
      <c r="G55" s="63">
        <f>(O55/D55)*100</f>
        <v>76</v>
      </c>
      <c r="H55" s="7"/>
      <c r="I55" s="19">
        <v>2</v>
      </c>
      <c r="J55" s="20">
        <f>(I55/E55)*100</f>
        <v>8.3333333333333321</v>
      </c>
      <c r="K55" s="26">
        <v>2</v>
      </c>
      <c r="L55" s="31">
        <f>(K55/E55)*100</f>
        <v>8.3333333333333321</v>
      </c>
      <c r="M55" s="15">
        <v>1</v>
      </c>
      <c r="N55" s="17">
        <f>(M55/E55)*100</f>
        <v>4.1666666666666661</v>
      </c>
      <c r="O55" s="28">
        <v>19</v>
      </c>
      <c r="P55" s="94">
        <f>(O55/R55)*100</f>
        <v>86.36363636363636</v>
      </c>
      <c r="Q55" s="7"/>
      <c r="R55" s="1">
        <f>(D55-K55-M55)</f>
        <v>22</v>
      </c>
    </row>
    <row r="56" spans="1:18" x14ac:dyDescent="0.55000000000000004">
      <c r="A56" s="102"/>
      <c r="B56" s="7">
        <v>75657</v>
      </c>
      <c r="C56" s="78">
        <v>11</v>
      </c>
      <c r="D56" s="78">
        <v>11</v>
      </c>
      <c r="E56" s="22">
        <v>10</v>
      </c>
      <c r="F56" s="23">
        <f>(E56/C56)*100</f>
        <v>90.909090909090907</v>
      </c>
      <c r="G56" s="71">
        <f>(O56/D56)*100</f>
        <v>81.818181818181827</v>
      </c>
      <c r="H56" s="7"/>
      <c r="I56" s="19">
        <v>0</v>
      </c>
      <c r="J56" s="19">
        <v>0</v>
      </c>
      <c r="K56" s="26">
        <v>1</v>
      </c>
      <c r="L56" s="26">
        <f>(K56/E56)*100</f>
        <v>10</v>
      </c>
      <c r="M56" s="15">
        <v>0</v>
      </c>
      <c r="N56" s="15">
        <v>0</v>
      </c>
      <c r="O56" s="28">
        <v>9</v>
      </c>
      <c r="P56" s="93">
        <f>(O56/R56)*100</f>
        <v>90</v>
      </c>
      <c r="Q56" s="7"/>
      <c r="R56" s="1">
        <f>(D56-K56-M56)</f>
        <v>10</v>
      </c>
    </row>
    <row r="57" spans="1:18" ht="28.8" x14ac:dyDescent="0.55000000000000004">
      <c r="A57" s="2" t="s">
        <v>38</v>
      </c>
      <c r="B57" s="123" t="s">
        <v>73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7"/>
    </row>
    <row r="58" spans="1:18" x14ac:dyDescent="0.55000000000000004">
      <c r="A58" s="2" t="s">
        <v>39</v>
      </c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1"/>
      <c r="Q58" s="7"/>
    </row>
    <row r="59" spans="1:18" x14ac:dyDescent="0.55000000000000004">
      <c r="A59" s="102" t="s">
        <v>40</v>
      </c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1"/>
      <c r="Q59" s="7"/>
    </row>
    <row r="60" spans="1:18" x14ac:dyDescent="0.55000000000000004">
      <c r="A60" s="102"/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8"/>
      <c r="Q60" s="8"/>
    </row>
    <row r="61" spans="1:18" ht="14.4" customHeight="1" x14ac:dyDescent="0.55000000000000004">
      <c r="A61" s="102" t="s">
        <v>41</v>
      </c>
      <c r="B61" s="7">
        <v>80630</v>
      </c>
      <c r="C61" s="78">
        <v>21</v>
      </c>
      <c r="D61" s="78">
        <v>21</v>
      </c>
      <c r="E61" s="22">
        <v>21</v>
      </c>
      <c r="F61" s="22">
        <f>(E61/C61)*100</f>
        <v>100</v>
      </c>
      <c r="G61" s="71">
        <f>(O61/D61)*100</f>
        <v>90.476190476190482</v>
      </c>
      <c r="H61" s="8"/>
      <c r="I61" s="19">
        <v>0</v>
      </c>
      <c r="J61" s="19">
        <v>0</v>
      </c>
      <c r="K61" s="26">
        <v>0</v>
      </c>
      <c r="L61" s="26">
        <v>0</v>
      </c>
      <c r="M61" s="15">
        <v>2</v>
      </c>
      <c r="N61" s="17">
        <f>(M61/E61)*100</f>
        <v>9.5238095238095237</v>
      </c>
      <c r="O61" s="28">
        <v>19</v>
      </c>
      <c r="P61" s="93">
        <f>(O61/R61)*100</f>
        <v>100</v>
      </c>
      <c r="Q61" s="8"/>
      <c r="R61" s="1">
        <f>(D61-K61-M61)</f>
        <v>19</v>
      </c>
    </row>
    <row r="62" spans="1:18" x14ac:dyDescent="0.55000000000000004">
      <c r="A62" s="102"/>
      <c r="B62" s="7">
        <v>80675</v>
      </c>
      <c r="C62" s="78">
        <v>14</v>
      </c>
      <c r="D62" s="78">
        <v>14</v>
      </c>
      <c r="E62" s="22">
        <v>14</v>
      </c>
      <c r="F62" s="22">
        <f t="shared" ref="F62:F64" si="8">(E62/C62)*100</f>
        <v>100</v>
      </c>
      <c r="G62" s="71">
        <f>(O62/D62)*100</f>
        <v>85.714285714285708</v>
      </c>
      <c r="H62" s="8"/>
      <c r="I62" s="19">
        <v>0</v>
      </c>
      <c r="J62" s="19">
        <v>0</v>
      </c>
      <c r="K62" s="26">
        <v>1</v>
      </c>
      <c r="L62" s="31">
        <f>(K62/E62)*100</f>
        <v>7.1428571428571423</v>
      </c>
      <c r="M62" s="15">
        <v>1</v>
      </c>
      <c r="N62" s="17">
        <f t="shared" ref="N62:N64" si="9">(M62/E62)*100</f>
        <v>7.1428571428571423</v>
      </c>
      <c r="O62" s="28">
        <v>12</v>
      </c>
      <c r="P62" s="93">
        <f>(O62/R62)*100</f>
        <v>100</v>
      </c>
      <c r="Q62" s="8"/>
      <c r="R62" s="1">
        <f>(D62-K62-M62)</f>
        <v>12</v>
      </c>
    </row>
    <row r="63" spans="1:18" x14ac:dyDescent="0.55000000000000004">
      <c r="A63" s="102" t="s">
        <v>42</v>
      </c>
      <c r="B63" s="7">
        <v>80640</v>
      </c>
      <c r="C63" s="78">
        <v>25</v>
      </c>
      <c r="D63" s="78">
        <v>25</v>
      </c>
      <c r="E63" s="22">
        <v>25</v>
      </c>
      <c r="F63" s="22">
        <f t="shared" si="8"/>
        <v>100</v>
      </c>
      <c r="G63" s="63">
        <f>(O63/D63)*100</f>
        <v>68</v>
      </c>
      <c r="H63" s="8"/>
      <c r="I63" s="19">
        <v>4</v>
      </c>
      <c r="J63" s="19">
        <f>(I63/E63)*100</f>
        <v>16</v>
      </c>
      <c r="K63" s="26">
        <v>3</v>
      </c>
      <c r="L63" s="26">
        <f t="shared" ref="L63:L64" si="10">(K63/E63)*100</f>
        <v>12</v>
      </c>
      <c r="M63" s="15">
        <v>1</v>
      </c>
      <c r="N63" s="15">
        <f t="shared" si="9"/>
        <v>4</v>
      </c>
      <c r="O63" s="28">
        <v>17</v>
      </c>
      <c r="P63" s="94">
        <f>(O63/R63)*100</f>
        <v>80.952380952380949</v>
      </c>
      <c r="Q63" s="8"/>
      <c r="R63" s="1">
        <f>(D63-K63-M63)</f>
        <v>21</v>
      </c>
    </row>
    <row r="64" spans="1:18" x14ac:dyDescent="0.55000000000000004">
      <c r="A64" s="102"/>
      <c r="B64" s="7">
        <v>80688</v>
      </c>
      <c r="C64" s="78">
        <v>13</v>
      </c>
      <c r="D64" s="78">
        <v>13</v>
      </c>
      <c r="E64" s="22">
        <v>13</v>
      </c>
      <c r="F64" s="22">
        <f t="shared" si="8"/>
        <v>100</v>
      </c>
      <c r="G64" s="71">
        <f>(O64/D64)*100</f>
        <v>76.923076923076934</v>
      </c>
      <c r="H64" s="8"/>
      <c r="I64" s="19">
        <v>3</v>
      </c>
      <c r="J64" s="20">
        <f>(I64/E64)*100</f>
        <v>23.076923076923077</v>
      </c>
      <c r="K64" s="26">
        <v>0</v>
      </c>
      <c r="L64" s="26">
        <f t="shared" si="10"/>
        <v>0</v>
      </c>
      <c r="M64" s="15">
        <v>0</v>
      </c>
      <c r="N64" s="15">
        <f t="shared" si="9"/>
        <v>0</v>
      </c>
      <c r="O64" s="28">
        <v>10</v>
      </c>
      <c r="P64" s="94">
        <f>(O64/R64)*100</f>
        <v>76.923076923076934</v>
      </c>
      <c r="Q64" s="8"/>
      <c r="R64" s="1">
        <f>(D64-K64-M64)</f>
        <v>13</v>
      </c>
    </row>
    <row r="65" spans="1:18" ht="28.8" x14ac:dyDescent="0.55000000000000004">
      <c r="A65" s="6" t="s">
        <v>43</v>
      </c>
      <c r="B65" s="123" t="s">
        <v>73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8"/>
    </row>
    <row r="66" spans="1:18" x14ac:dyDescent="0.55000000000000004">
      <c r="A66" s="4" t="s">
        <v>44</v>
      </c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1"/>
      <c r="Q66" s="8"/>
    </row>
    <row r="67" spans="1:18" ht="28.8" x14ac:dyDescent="0.55000000000000004">
      <c r="A67" s="2" t="s">
        <v>45</v>
      </c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1"/>
      <c r="Q67" s="8"/>
    </row>
    <row r="68" spans="1:18" ht="28.8" x14ac:dyDescent="0.55000000000000004">
      <c r="A68" s="2" t="s">
        <v>46</v>
      </c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1"/>
      <c r="Q68" s="8"/>
    </row>
    <row r="69" spans="1:18" ht="43.2" x14ac:dyDescent="0.55000000000000004">
      <c r="A69" s="2" t="s">
        <v>47</v>
      </c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1"/>
      <c r="Q69" s="8"/>
    </row>
    <row r="70" spans="1:18" ht="28.8" x14ac:dyDescent="0.55000000000000004">
      <c r="A70" s="2" t="s">
        <v>48</v>
      </c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1"/>
      <c r="Q70" s="8"/>
    </row>
    <row r="71" spans="1:18" ht="28.8" x14ac:dyDescent="0.55000000000000004">
      <c r="A71" s="2" t="s">
        <v>49</v>
      </c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  <c r="Q71" s="7"/>
    </row>
    <row r="72" spans="1:18" ht="28.8" x14ac:dyDescent="0.55000000000000004">
      <c r="A72" s="2" t="s">
        <v>50</v>
      </c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1"/>
      <c r="Q72" s="8"/>
    </row>
    <row r="73" spans="1:18" ht="28.8" x14ac:dyDescent="0.55000000000000004">
      <c r="A73" s="2" t="s">
        <v>51</v>
      </c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  <c r="Q73" s="7"/>
    </row>
    <row r="74" spans="1:18" ht="28.8" x14ac:dyDescent="0.55000000000000004">
      <c r="A74" s="2" t="s">
        <v>52</v>
      </c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1"/>
      <c r="Q74" s="8"/>
    </row>
    <row r="75" spans="1:18" x14ac:dyDescent="0.55000000000000004">
      <c r="A75" s="2" t="s">
        <v>53</v>
      </c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1"/>
      <c r="Q75" s="7"/>
    </row>
    <row r="76" spans="1:18" ht="28.8" x14ac:dyDescent="0.55000000000000004">
      <c r="A76" s="2" t="s">
        <v>54</v>
      </c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1"/>
      <c r="Q76" s="8"/>
    </row>
    <row r="77" spans="1:18" ht="28.8" x14ac:dyDescent="0.55000000000000004">
      <c r="A77" s="2" t="s">
        <v>55</v>
      </c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8"/>
      <c r="Q77" s="7"/>
    </row>
    <row r="78" spans="1:18" s="10" customFormat="1" x14ac:dyDescent="0.55000000000000004">
      <c r="A78" s="5"/>
      <c r="B78" s="9"/>
      <c r="C78" s="9"/>
      <c r="D78" s="9"/>
      <c r="E78" s="9"/>
      <c r="R78" s="9"/>
    </row>
    <row r="79" spans="1:18" s="10" customFormat="1" x14ac:dyDescent="0.55000000000000004">
      <c r="B79" s="9"/>
      <c r="C79" s="9"/>
      <c r="D79" s="9"/>
      <c r="E79" s="9"/>
      <c r="R79" s="9"/>
    </row>
    <row r="80" spans="1:18" s="10" customFormat="1" x14ac:dyDescent="0.55000000000000004">
      <c r="B80" s="9"/>
      <c r="C80" s="9"/>
      <c r="D80" s="9"/>
      <c r="E80" s="9"/>
      <c r="R80" s="9"/>
    </row>
    <row r="81" spans="2:18" s="10" customFormat="1" x14ac:dyDescent="0.55000000000000004">
      <c r="B81" s="9"/>
      <c r="C81" s="9"/>
      <c r="D81" s="9"/>
      <c r="E81" s="9"/>
      <c r="R81" s="9"/>
    </row>
    <row r="82" spans="2:18" s="10" customFormat="1" x14ac:dyDescent="0.55000000000000004">
      <c r="B82" s="9"/>
      <c r="C82" s="9"/>
      <c r="D82" s="9"/>
      <c r="E82" s="9"/>
      <c r="R82" s="9"/>
    </row>
    <row r="83" spans="2:18" s="10" customFormat="1" x14ac:dyDescent="0.55000000000000004">
      <c r="B83" s="9"/>
      <c r="C83" s="9"/>
      <c r="D83" s="9"/>
      <c r="E83" s="9"/>
      <c r="R83" s="9"/>
    </row>
    <row r="84" spans="2:18" s="10" customFormat="1" x14ac:dyDescent="0.55000000000000004">
      <c r="B84" s="9"/>
      <c r="C84" s="9"/>
      <c r="D84" s="9"/>
      <c r="E84" s="9"/>
      <c r="R84" s="9"/>
    </row>
    <row r="85" spans="2:18" s="10" customFormat="1" x14ac:dyDescent="0.55000000000000004">
      <c r="B85" s="9"/>
      <c r="C85" s="9"/>
      <c r="D85" s="9"/>
      <c r="E85" s="9"/>
      <c r="R85" s="9"/>
    </row>
    <row r="86" spans="2:18" s="10" customFormat="1" x14ac:dyDescent="0.55000000000000004">
      <c r="B86" s="9"/>
      <c r="C86" s="9"/>
      <c r="D86" s="9"/>
      <c r="E86" s="9"/>
      <c r="R86" s="9"/>
    </row>
    <row r="87" spans="2:18" s="10" customFormat="1" x14ac:dyDescent="0.55000000000000004">
      <c r="B87" s="9"/>
      <c r="C87" s="9"/>
      <c r="D87" s="9"/>
      <c r="E87" s="9"/>
      <c r="R87" s="9"/>
    </row>
    <row r="88" spans="2:18" s="10" customFormat="1" x14ac:dyDescent="0.55000000000000004">
      <c r="B88" s="9"/>
      <c r="C88" s="9"/>
      <c r="D88" s="9"/>
      <c r="E88" s="9"/>
      <c r="R88" s="9"/>
    </row>
    <row r="89" spans="2:18" s="10" customFormat="1" x14ac:dyDescent="0.55000000000000004">
      <c r="B89" s="9"/>
      <c r="C89" s="9"/>
      <c r="D89" s="9"/>
      <c r="E89" s="9"/>
      <c r="R89" s="9"/>
    </row>
    <row r="90" spans="2:18" s="10" customFormat="1" x14ac:dyDescent="0.55000000000000004">
      <c r="B90" s="9"/>
      <c r="C90" s="9"/>
      <c r="D90" s="9"/>
      <c r="E90" s="9"/>
      <c r="R90" s="9"/>
    </row>
    <row r="91" spans="2:18" s="10" customFormat="1" x14ac:dyDescent="0.55000000000000004">
      <c r="B91" s="9"/>
      <c r="C91" s="9"/>
      <c r="D91" s="9"/>
      <c r="E91" s="9"/>
      <c r="R91" s="9"/>
    </row>
    <row r="92" spans="2:18" s="10" customFormat="1" x14ac:dyDescent="0.55000000000000004">
      <c r="B92" s="9"/>
      <c r="C92" s="9"/>
      <c r="D92" s="9"/>
      <c r="E92" s="9"/>
      <c r="R92" s="9"/>
    </row>
    <row r="93" spans="2:18" s="10" customFormat="1" x14ac:dyDescent="0.55000000000000004">
      <c r="B93" s="9"/>
      <c r="C93" s="9"/>
      <c r="D93" s="9"/>
      <c r="E93" s="9"/>
      <c r="R93" s="9"/>
    </row>
    <row r="94" spans="2:18" s="10" customFormat="1" x14ac:dyDescent="0.55000000000000004">
      <c r="B94" s="9"/>
      <c r="C94" s="9"/>
      <c r="D94" s="9"/>
      <c r="E94" s="9"/>
      <c r="R94" s="9"/>
    </row>
    <row r="95" spans="2:18" s="10" customFormat="1" x14ac:dyDescent="0.55000000000000004">
      <c r="B95" s="9"/>
      <c r="C95" s="9"/>
      <c r="D95" s="9"/>
      <c r="E95" s="9"/>
      <c r="R95" s="9"/>
    </row>
    <row r="96" spans="2:18" s="10" customFormat="1" x14ac:dyDescent="0.55000000000000004">
      <c r="B96" s="9"/>
      <c r="C96" s="9"/>
      <c r="D96" s="9"/>
      <c r="E96" s="9"/>
      <c r="R96" s="9"/>
    </row>
    <row r="97" spans="2:18" s="10" customFormat="1" x14ac:dyDescent="0.55000000000000004">
      <c r="B97" s="9"/>
      <c r="C97" s="9"/>
      <c r="D97" s="9"/>
      <c r="E97" s="9"/>
      <c r="R97" s="9"/>
    </row>
    <row r="98" spans="2:18" s="10" customFormat="1" x14ac:dyDescent="0.55000000000000004">
      <c r="B98" s="9"/>
      <c r="C98" s="9"/>
      <c r="D98" s="9"/>
      <c r="E98" s="9"/>
      <c r="R98" s="9"/>
    </row>
    <row r="99" spans="2:18" s="10" customFormat="1" x14ac:dyDescent="0.55000000000000004">
      <c r="B99" s="9"/>
      <c r="C99" s="9"/>
      <c r="D99" s="9"/>
      <c r="E99" s="9"/>
      <c r="R99" s="9"/>
    </row>
    <row r="100" spans="2:18" s="10" customFormat="1" x14ac:dyDescent="0.55000000000000004">
      <c r="B100" s="9"/>
      <c r="C100" s="9"/>
      <c r="D100" s="9"/>
      <c r="E100" s="9"/>
      <c r="R100" s="9"/>
    </row>
    <row r="101" spans="2:18" s="10" customFormat="1" x14ac:dyDescent="0.55000000000000004">
      <c r="B101" s="9"/>
      <c r="C101" s="9"/>
      <c r="D101" s="9"/>
      <c r="E101" s="9"/>
      <c r="R101" s="9"/>
    </row>
    <row r="102" spans="2:18" s="10" customFormat="1" x14ac:dyDescent="0.55000000000000004">
      <c r="B102" s="9"/>
      <c r="C102" s="9"/>
      <c r="D102" s="9"/>
      <c r="E102" s="9"/>
      <c r="R102" s="9"/>
    </row>
    <row r="103" spans="2:18" s="10" customFormat="1" x14ac:dyDescent="0.55000000000000004">
      <c r="B103" s="9"/>
      <c r="C103" s="9"/>
      <c r="D103" s="9"/>
      <c r="E103" s="9"/>
      <c r="R103" s="9"/>
    </row>
    <row r="104" spans="2:18" s="10" customFormat="1" x14ac:dyDescent="0.55000000000000004">
      <c r="B104" s="9"/>
      <c r="C104" s="9"/>
      <c r="D104" s="9"/>
      <c r="E104" s="9"/>
      <c r="R104" s="9"/>
    </row>
    <row r="105" spans="2:18" s="10" customFormat="1" x14ac:dyDescent="0.55000000000000004">
      <c r="B105" s="9"/>
      <c r="C105" s="9"/>
      <c r="D105" s="9"/>
      <c r="E105" s="9"/>
      <c r="R105" s="9"/>
    </row>
    <row r="106" spans="2:18" s="10" customFormat="1" x14ac:dyDescent="0.55000000000000004">
      <c r="B106" s="9"/>
      <c r="C106" s="9"/>
      <c r="D106" s="9"/>
      <c r="E106" s="9"/>
      <c r="R106" s="9"/>
    </row>
    <row r="107" spans="2:18" s="10" customFormat="1" x14ac:dyDescent="0.55000000000000004">
      <c r="B107" s="9"/>
      <c r="C107" s="9"/>
      <c r="D107" s="9"/>
      <c r="E107" s="9"/>
      <c r="R107" s="9"/>
    </row>
    <row r="108" spans="2:18" s="10" customFormat="1" x14ac:dyDescent="0.55000000000000004">
      <c r="B108" s="9"/>
      <c r="C108" s="9"/>
      <c r="D108" s="9"/>
      <c r="E108" s="9"/>
      <c r="R108" s="9"/>
    </row>
    <row r="109" spans="2:18" s="10" customFormat="1" x14ac:dyDescent="0.55000000000000004">
      <c r="B109" s="9"/>
      <c r="C109" s="9"/>
      <c r="D109" s="9"/>
      <c r="E109" s="9"/>
      <c r="R109" s="9"/>
    </row>
    <row r="110" spans="2:18" s="10" customFormat="1" x14ac:dyDescent="0.55000000000000004">
      <c r="B110" s="9"/>
      <c r="C110" s="9"/>
      <c r="D110" s="9"/>
      <c r="E110" s="9"/>
      <c r="R110" s="9"/>
    </row>
    <row r="111" spans="2:18" s="10" customFormat="1" x14ac:dyDescent="0.55000000000000004">
      <c r="B111" s="9"/>
      <c r="C111" s="9"/>
      <c r="D111" s="9"/>
      <c r="E111" s="9"/>
      <c r="R111" s="9"/>
    </row>
    <row r="112" spans="2:18" s="10" customFormat="1" x14ac:dyDescent="0.55000000000000004">
      <c r="B112" s="9"/>
      <c r="C112" s="9"/>
      <c r="D112" s="9"/>
      <c r="E112" s="9"/>
      <c r="R112" s="9"/>
    </row>
    <row r="113" spans="2:18" s="10" customFormat="1" x14ac:dyDescent="0.55000000000000004">
      <c r="B113" s="9"/>
      <c r="C113" s="9"/>
      <c r="D113" s="9"/>
      <c r="E113" s="9"/>
      <c r="R113" s="9"/>
    </row>
    <row r="114" spans="2:18" s="10" customFormat="1" x14ac:dyDescent="0.55000000000000004">
      <c r="B114" s="9"/>
      <c r="C114" s="9"/>
      <c r="D114" s="9"/>
      <c r="E114" s="9"/>
      <c r="R114" s="9"/>
    </row>
    <row r="115" spans="2:18" s="10" customFormat="1" x14ac:dyDescent="0.55000000000000004">
      <c r="B115" s="9"/>
      <c r="C115" s="9"/>
      <c r="D115" s="9"/>
      <c r="E115" s="9"/>
      <c r="R115" s="9"/>
    </row>
    <row r="116" spans="2:18" s="10" customFormat="1" x14ac:dyDescent="0.55000000000000004">
      <c r="B116" s="9"/>
      <c r="C116" s="9"/>
      <c r="D116" s="9"/>
      <c r="E116" s="9"/>
      <c r="R116" s="9"/>
    </row>
    <row r="117" spans="2:18" s="10" customFormat="1" x14ac:dyDescent="0.55000000000000004">
      <c r="B117" s="9"/>
      <c r="C117" s="9"/>
      <c r="D117" s="9"/>
      <c r="E117" s="9"/>
      <c r="R117" s="9"/>
    </row>
    <row r="118" spans="2:18" s="10" customFormat="1" x14ac:dyDescent="0.55000000000000004">
      <c r="B118" s="9"/>
      <c r="C118" s="9"/>
      <c r="D118" s="9"/>
      <c r="E118" s="9"/>
      <c r="R118" s="9"/>
    </row>
    <row r="119" spans="2:18" s="10" customFormat="1" x14ac:dyDescent="0.55000000000000004">
      <c r="B119" s="9"/>
      <c r="C119" s="9"/>
      <c r="D119" s="9"/>
      <c r="E119" s="9"/>
      <c r="R119" s="9"/>
    </row>
    <row r="120" spans="2:18" s="10" customFormat="1" x14ac:dyDescent="0.55000000000000004">
      <c r="B120" s="9"/>
      <c r="C120" s="9"/>
      <c r="D120" s="9"/>
      <c r="E120" s="9"/>
      <c r="R120" s="9"/>
    </row>
    <row r="121" spans="2:18" s="10" customFormat="1" x14ac:dyDescent="0.55000000000000004">
      <c r="B121" s="9"/>
      <c r="C121" s="9"/>
      <c r="D121" s="9"/>
      <c r="E121" s="9"/>
      <c r="R121" s="9"/>
    </row>
    <row r="122" spans="2:18" s="10" customFormat="1" x14ac:dyDescent="0.55000000000000004">
      <c r="B122" s="9"/>
      <c r="C122" s="9"/>
      <c r="D122" s="9"/>
      <c r="E122" s="9"/>
      <c r="R122" s="9"/>
    </row>
    <row r="123" spans="2:18" s="10" customFormat="1" x14ac:dyDescent="0.55000000000000004">
      <c r="B123" s="9"/>
      <c r="C123" s="9"/>
      <c r="D123" s="9"/>
      <c r="E123" s="9"/>
      <c r="R123" s="9"/>
    </row>
    <row r="124" spans="2:18" s="10" customFormat="1" x14ac:dyDescent="0.55000000000000004">
      <c r="B124" s="9"/>
      <c r="C124" s="9"/>
      <c r="D124" s="9"/>
      <c r="E124" s="9"/>
      <c r="R124" s="9"/>
    </row>
    <row r="125" spans="2:18" s="10" customFormat="1" x14ac:dyDescent="0.55000000000000004">
      <c r="B125" s="9"/>
      <c r="C125" s="9"/>
      <c r="D125" s="9"/>
      <c r="E125" s="9"/>
      <c r="R125" s="9"/>
    </row>
    <row r="126" spans="2:18" s="10" customFormat="1" x14ac:dyDescent="0.55000000000000004">
      <c r="B126" s="9"/>
      <c r="C126" s="9"/>
      <c r="D126" s="9"/>
      <c r="E126" s="9"/>
      <c r="R126" s="9"/>
    </row>
    <row r="127" spans="2:18" s="10" customFormat="1" x14ac:dyDescent="0.55000000000000004">
      <c r="B127" s="9"/>
      <c r="C127" s="9"/>
      <c r="D127" s="9"/>
      <c r="E127" s="9"/>
      <c r="R127" s="9"/>
    </row>
    <row r="128" spans="2:18" s="10" customFormat="1" x14ac:dyDescent="0.55000000000000004">
      <c r="B128" s="9"/>
      <c r="C128" s="9"/>
      <c r="D128" s="9"/>
      <c r="E128" s="9"/>
      <c r="R128" s="9"/>
    </row>
    <row r="129" spans="2:18" s="10" customFormat="1" x14ac:dyDescent="0.55000000000000004">
      <c r="B129" s="9"/>
      <c r="C129" s="9"/>
      <c r="D129" s="9"/>
      <c r="E129" s="9"/>
      <c r="R129" s="9"/>
    </row>
    <row r="130" spans="2:18" s="10" customFormat="1" x14ac:dyDescent="0.55000000000000004">
      <c r="B130" s="9"/>
      <c r="C130" s="9"/>
      <c r="D130" s="9"/>
      <c r="E130" s="9"/>
      <c r="R130" s="9"/>
    </row>
    <row r="131" spans="2:18" s="10" customFormat="1" x14ac:dyDescent="0.55000000000000004">
      <c r="B131" s="9"/>
      <c r="C131" s="9"/>
      <c r="D131" s="9"/>
      <c r="E131" s="9"/>
      <c r="R131" s="9"/>
    </row>
    <row r="132" spans="2:18" s="10" customFormat="1" x14ac:dyDescent="0.55000000000000004">
      <c r="B132" s="9"/>
      <c r="C132" s="9"/>
      <c r="D132" s="9"/>
      <c r="E132" s="9"/>
      <c r="R132" s="9"/>
    </row>
    <row r="133" spans="2:18" s="10" customFormat="1" x14ac:dyDescent="0.55000000000000004">
      <c r="B133" s="9"/>
      <c r="C133" s="9"/>
      <c r="D133" s="9"/>
      <c r="E133" s="9"/>
      <c r="R133" s="9"/>
    </row>
    <row r="134" spans="2:18" s="10" customFormat="1" x14ac:dyDescent="0.55000000000000004">
      <c r="B134" s="9"/>
      <c r="C134" s="9"/>
      <c r="D134" s="9"/>
      <c r="E134" s="9"/>
      <c r="R134" s="9"/>
    </row>
    <row r="135" spans="2:18" s="10" customFormat="1" x14ac:dyDescent="0.55000000000000004">
      <c r="B135" s="9"/>
      <c r="C135" s="9"/>
      <c r="D135" s="9"/>
      <c r="E135" s="9"/>
      <c r="R135" s="9"/>
    </row>
    <row r="136" spans="2:18" s="10" customFormat="1" x14ac:dyDescent="0.55000000000000004">
      <c r="B136" s="9"/>
      <c r="C136" s="9"/>
      <c r="D136" s="9"/>
      <c r="E136" s="9"/>
      <c r="R136" s="9"/>
    </row>
    <row r="137" spans="2:18" s="10" customFormat="1" x14ac:dyDescent="0.55000000000000004">
      <c r="B137" s="9"/>
      <c r="C137" s="9"/>
      <c r="D137" s="9"/>
      <c r="E137" s="9"/>
      <c r="R137" s="9"/>
    </row>
    <row r="138" spans="2:18" s="10" customFormat="1" x14ac:dyDescent="0.55000000000000004">
      <c r="B138" s="9"/>
      <c r="C138" s="9"/>
      <c r="D138" s="9"/>
      <c r="E138" s="9"/>
      <c r="R138" s="9"/>
    </row>
    <row r="139" spans="2:18" s="10" customFormat="1" x14ac:dyDescent="0.55000000000000004">
      <c r="B139" s="9"/>
      <c r="C139" s="9"/>
      <c r="D139" s="9"/>
      <c r="E139" s="9"/>
      <c r="R139" s="9"/>
    </row>
    <row r="140" spans="2:18" s="10" customFormat="1" x14ac:dyDescent="0.55000000000000004">
      <c r="B140" s="9"/>
      <c r="C140" s="9"/>
      <c r="D140" s="9"/>
      <c r="E140" s="9"/>
      <c r="R140" s="9"/>
    </row>
    <row r="141" spans="2:18" s="10" customFormat="1" x14ac:dyDescent="0.55000000000000004">
      <c r="B141" s="9"/>
      <c r="C141" s="9"/>
      <c r="D141" s="9"/>
      <c r="E141" s="9"/>
      <c r="R141" s="9"/>
    </row>
    <row r="142" spans="2:18" s="10" customFormat="1" x14ac:dyDescent="0.55000000000000004">
      <c r="B142" s="9"/>
      <c r="C142" s="9"/>
      <c r="D142" s="9"/>
      <c r="E142" s="9"/>
      <c r="R142" s="9"/>
    </row>
    <row r="143" spans="2:18" s="10" customFormat="1" x14ac:dyDescent="0.55000000000000004">
      <c r="B143" s="9"/>
      <c r="C143" s="9"/>
      <c r="D143" s="9"/>
      <c r="E143" s="9"/>
      <c r="R143" s="9"/>
    </row>
    <row r="144" spans="2:18" s="10" customFormat="1" x14ac:dyDescent="0.55000000000000004">
      <c r="B144" s="9"/>
      <c r="C144" s="9"/>
      <c r="D144" s="9"/>
      <c r="E144" s="9"/>
      <c r="R144" s="9"/>
    </row>
    <row r="145" spans="2:18" s="10" customFormat="1" x14ac:dyDescent="0.55000000000000004">
      <c r="B145" s="9"/>
      <c r="C145" s="9"/>
      <c r="D145" s="9"/>
      <c r="E145" s="9"/>
      <c r="R145" s="9"/>
    </row>
    <row r="146" spans="2:18" s="10" customFormat="1" x14ac:dyDescent="0.55000000000000004">
      <c r="B146" s="9"/>
      <c r="C146" s="9"/>
      <c r="D146" s="9"/>
      <c r="E146" s="9"/>
      <c r="R146" s="9"/>
    </row>
    <row r="147" spans="2:18" s="10" customFormat="1" x14ac:dyDescent="0.55000000000000004">
      <c r="B147" s="9"/>
      <c r="C147" s="9"/>
      <c r="D147" s="9"/>
      <c r="E147" s="9"/>
      <c r="R147" s="9"/>
    </row>
    <row r="148" spans="2:18" s="10" customFormat="1" x14ac:dyDescent="0.55000000000000004">
      <c r="B148" s="9"/>
      <c r="C148" s="9"/>
      <c r="D148" s="9"/>
      <c r="E148" s="9"/>
      <c r="R148" s="9"/>
    </row>
    <row r="149" spans="2:18" s="10" customFormat="1" x14ac:dyDescent="0.55000000000000004">
      <c r="B149" s="9"/>
      <c r="C149" s="9"/>
      <c r="D149" s="9"/>
      <c r="E149" s="9"/>
      <c r="R149" s="9"/>
    </row>
    <row r="150" spans="2:18" s="10" customFormat="1" x14ac:dyDescent="0.55000000000000004">
      <c r="B150" s="9"/>
      <c r="C150" s="9"/>
      <c r="D150" s="9"/>
      <c r="E150" s="9"/>
      <c r="R150" s="9"/>
    </row>
    <row r="151" spans="2:18" s="10" customFormat="1" x14ac:dyDescent="0.55000000000000004">
      <c r="B151" s="9"/>
      <c r="C151" s="9"/>
      <c r="D151" s="9"/>
      <c r="E151" s="9"/>
      <c r="R151" s="9"/>
    </row>
    <row r="152" spans="2:18" s="10" customFormat="1" x14ac:dyDescent="0.55000000000000004">
      <c r="B152" s="9"/>
      <c r="C152" s="9"/>
      <c r="D152" s="9"/>
      <c r="E152" s="9"/>
      <c r="R152" s="9"/>
    </row>
    <row r="153" spans="2:18" s="10" customFormat="1" x14ac:dyDescent="0.55000000000000004">
      <c r="B153" s="9"/>
      <c r="C153" s="9"/>
      <c r="D153" s="9"/>
      <c r="E153" s="9"/>
      <c r="R153" s="9"/>
    </row>
    <row r="154" spans="2:18" s="10" customFormat="1" x14ac:dyDescent="0.55000000000000004">
      <c r="B154" s="9"/>
      <c r="C154" s="9"/>
      <c r="D154" s="9"/>
      <c r="E154" s="9"/>
      <c r="R154" s="9"/>
    </row>
    <row r="155" spans="2:18" s="10" customFormat="1" x14ac:dyDescent="0.55000000000000004">
      <c r="B155" s="9"/>
      <c r="C155" s="9"/>
      <c r="D155" s="9"/>
      <c r="E155" s="9"/>
      <c r="R155" s="9"/>
    </row>
    <row r="156" spans="2:18" s="10" customFormat="1" x14ac:dyDescent="0.55000000000000004">
      <c r="B156" s="9"/>
      <c r="C156" s="9"/>
      <c r="D156" s="9"/>
      <c r="E156" s="9"/>
      <c r="R156" s="9"/>
    </row>
    <row r="157" spans="2:18" s="10" customFormat="1" x14ac:dyDescent="0.55000000000000004">
      <c r="B157" s="9"/>
      <c r="C157" s="9"/>
      <c r="D157" s="9"/>
      <c r="E157" s="9"/>
      <c r="R157" s="9"/>
    </row>
    <row r="158" spans="2:18" s="10" customFormat="1" x14ac:dyDescent="0.55000000000000004">
      <c r="B158" s="9"/>
      <c r="C158" s="9"/>
      <c r="D158" s="9"/>
      <c r="E158" s="9"/>
      <c r="R158" s="9"/>
    </row>
    <row r="159" spans="2:18" s="10" customFormat="1" x14ac:dyDescent="0.55000000000000004">
      <c r="B159" s="9"/>
      <c r="C159" s="9"/>
      <c r="D159" s="9"/>
      <c r="E159" s="9"/>
      <c r="R159" s="9"/>
    </row>
    <row r="160" spans="2:18" s="10" customFormat="1" x14ac:dyDescent="0.55000000000000004">
      <c r="B160" s="9"/>
      <c r="C160" s="9"/>
      <c r="D160" s="9"/>
      <c r="E160" s="9"/>
      <c r="R160" s="9"/>
    </row>
    <row r="161" spans="2:18" s="10" customFormat="1" x14ac:dyDescent="0.55000000000000004">
      <c r="B161" s="9"/>
      <c r="C161" s="9"/>
      <c r="D161" s="9"/>
      <c r="E161" s="9"/>
      <c r="R161" s="9"/>
    </row>
    <row r="162" spans="2:18" s="10" customFormat="1" x14ac:dyDescent="0.55000000000000004">
      <c r="B162" s="9"/>
      <c r="C162" s="9"/>
      <c r="D162" s="9"/>
      <c r="E162" s="9"/>
      <c r="R162" s="9"/>
    </row>
    <row r="163" spans="2:18" s="10" customFormat="1" x14ac:dyDescent="0.55000000000000004">
      <c r="B163" s="9"/>
      <c r="C163" s="9"/>
      <c r="D163" s="9"/>
      <c r="E163" s="9"/>
      <c r="R163" s="9"/>
    </row>
    <row r="164" spans="2:18" s="10" customFormat="1" x14ac:dyDescent="0.55000000000000004">
      <c r="B164" s="9"/>
      <c r="C164" s="9"/>
      <c r="D164" s="9"/>
      <c r="E164" s="9"/>
      <c r="R164" s="9"/>
    </row>
    <row r="165" spans="2:18" s="10" customFormat="1" x14ac:dyDescent="0.55000000000000004">
      <c r="B165" s="9"/>
      <c r="C165" s="9"/>
      <c r="D165" s="9"/>
      <c r="E165" s="9"/>
      <c r="R165" s="9"/>
    </row>
    <row r="166" spans="2:18" s="10" customFormat="1" x14ac:dyDescent="0.55000000000000004">
      <c r="B166" s="9"/>
      <c r="C166" s="9"/>
      <c r="D166" s="9"/>
      <c r="E166" s="9"/>
      <c r="R166" s="9"/>
    </row>
    <row r="167" spans="2:18" s="10" customFormat="1" x14ac:dyDescent="0.55000000000000004">
      <c r="B167" s="9"/>
      <c r="C167" s="9"/>
      <c r="D167" s="9"/>
      <c r="E167" s="9"/>
      <c r="R167" s="9"/>
    </row>
    <row r="168" spans="2:18" s="10" customFormat="1" x14ac:dyDescent="0.55000000000000004">
      <c r="B168" s="9"/>
      <c r="C168" s="9"/>
      <c r="D168" s="9"/>
      <c r="E168" s="9"/>
      <c r="R168" s="9"/>
    </row>
    <row r="169" spans="2:18" s="10" customFormat="1" x14ac:dyDescent="0.55000000000000004">
      <c r="B169" s="9"/>
      <c r="C169" s="9"/>
      <c r="D169" s="9"/>
      <c r="E169" s="9"/>
      <c r="R169" s="9"/>
    </row>
    <row r="170" spans="2:18" s="10" customFormat="1" x14ac:dyDescent="0.55000000000000004">
      <c r="B170" s="9"/>
      <c r="C170" s="9"/>
      <c r="D170" s="9"/>
      <c r="E170" s="9"/>
      <c r="R170" s="9"/>
    </row>
    <row r="171" spans="2:18" s="10" customFormat="1" x14ac:dyDescent="0.55000000000000004">
      <c r="B171" s="9"/>
      <c r="C171" s="9"/>
      <c r="D171" s="9"/>
      <c r="E171" s="9"/>
      <c r="R171" s="9"/>
    </row>
    <row r="172" spans="2:18" s="10" customFormat="1" x14ac:dyDescent="0.55000000000000004">
      <c r="B172" s="9"/>
      <c r="C172" s="9"/>
      <c r="D172" s="9"/>
      <c r="E172" s="9"/>
      <c r="R172" s="9"/>
    </row>
    <row r="173" spans="2:18" s="10" customFormat="1" x14ac:dyDescent="0.55000000000000004">
      <c r="B173" s="9"/>
      <c r="C173" s="9"/>
      <c r="D173" s="9"/>
      <c r="E173" s="9"/>
      <c r="R173" s="9"/>
    </row>
    <row r="174" spans="2:18" s="10" customFormat="1" x14ac:dyDescent="0.55000000000000004">
      <c r="B174" s="9"/>
      <c r="C174" s="9"/>
      <c r="D174" s="9"/>
      <c r="E174" s="9"/>
      <c r="R174" s="9"/>
    </row>
    <row r="175" spans="2:18" s="10" customFormat="1" x14ac:dyDescent="0.55000000000000004">
      <c r="B175" s="9"/>
      <c r="C175" s="9"/>
      <c r="D175" s="9"/>
      <c r="E175" s="9"/>
      <c r="R175" s="9"/>
    </row>
    <row r="176" spans="2:18" s="10" customFormat="1" x14ac:dyDescent="0.55000000000000004">
      <c r="B176" s="9"/>
      <c r="C176" s="9"/>
      <c r="D176" s="9"/>
      <c r="E176" s="9"/>
      <c r="R176" s="9"/>
    </row>
    <row r="177" spans="2:18" s="10" customFormat="1" x14ac:dyDescent="0.55000000000000004">
      <c r="B177" s="9"/>
      <c r="C177" s="9"/>
      <c r="D177" s="9"/>
      <c r="E177" s="9"/>
      <c r="R177" s="9"/>
    </row>
    <row r="178" spans="2:18" s="10" customFormat="1" x14ac:dyDescent="0.55000000000000004">
      <c r="B178" s="9"/>
      <c r="C178" s="9"/>
      <c r="D178" s="9"/>
      <c r="E178" s="9"/>
      <c r="R178" s="9"/>
    </row>
    <row r="179" spans="2:18" s="10" customFormat="1" x14ac:dyDescent="0.55000000000000004">
      <c r="B179" s="9"/>
      <c r="C179" s="9"/>
      <c r="D179" s="9"/>
      <c r="E179" s="9"/>
      <c r="R179" s="9"/>
    </row>
    <row r="180" spans="2:18" s="10" customFormat="1" x14ac:dyDescent="0.55000000000000004">
      <c r="B180" s="9"/>
      <c r="C180" s="9"/>
      <c r="D180" s="9"/>
      <c r="E180" s="9"/>
      <c r="R180" s="9"/>
    </row>
    <row r="181" spans="2:18" s="10" customFormat="1" x14ac:dyDescent="0.55000000000000004">
      <c r="B181" s="9"/>
      <c r="C181" s="9"/>
      <c r="D181" s="9"/>
      <c r="E181" s="9"/>
      <c r="R181" s="9"/>
    </row>
    <row r="182" spans="2:18" s="10" customFormat="1" x14ac:dyDescent="0.55000000000000004">
      <c r="B182" s="9"/>
      <c r="C182" s="9"/>
      <c r="D182" s="9"/>
      <c r="E182" s="9"/>
      <c r="R182" s="9"/>
    </row>
    <row r="183" spans="2:18" s="10" customFormat="1" x14ac:dyDescent="0.55000000000000004">
      <c r="B183" s="9"/>
      <c r="C183" s="9"/>
      <c r="D183" s="9"/>
      <c r="E183" s="9"/>
      <c r="R183" s="9"/>
    </row>
    <row r="184" spans="2:18" s="10" customFormat="1" x14ac:dyDescent="0.55000000000000004">
      <c r="B184" s="9"/>
      <c r="C184" s="9"/>
      <c r="D184" s="9"/>
      <c r="E184" s="9"/>
      <c r="R184" s="9"/>
    </row>
    <row r="185" spans="2:18" s="10" customFormat="1" x14ac:dyDescent="0.55000000000000004">
      <c r="B185" s="9"/>
      <c r="C185" s="9"/>
      <c r="D185" s="9"/>
      <c r="E185" s="9"/>
      <c r="R185" s="9"/>
    </row>
    <row r="186" spans="2:18" s="10" customFormat="1" x14ac:dyDescent="0.55000000000000004">
      <c r="B186" s="9"/>
      <c r="C186" s="9"/>
      <c r="D186" s="9"/>
      <c r="E186" s="9"/>
      <c r="R186" s="9"/>
    </row>
    <row r="187" spans="2:18" s="10" customFormat="1" x14ac:dyDescent="0.55000000000000004">
      <c r="B187" s="9"/>
      <c r="C187" s="9"/>
      <c r="D187" s="9"/>
      <c r="E187" s="9"/>
      <c r="R187" s="9"/>
    </row>
    <row r="188" spans="2:18" s="10" customFormat="1" x14ac:dyDescent="0.55000000000000004">
      <c r="B188" s="9"/>
      <c r="C188" s="9"/>
      <c r="D188" s="9"/>
      <c r="E188" s="9"/>
      <c r="R188" s="9"/>
    </row>
    <row r="189" spans="2:18" s="10" customFormat="1" x14ac:dyDescent="0.55000000000000004">
      <c r="B189" s="9"/>
      <c r="C189" s="9"/>
      <c r="D189" s="9"/>
      <c r="E189" s="9"/>
      <c r="R189" s="9"/>
    </row>
    <row r="190" spans="2:18" s="10" customFormat="1" x14ac:dyDescent="0.55000000000000004">
      <c r="B190" s="9"/>
      <c r="C190" s="9"/>
      <c r="D190" s="9"/>
      <c r="E190" s="9"/>
      <c r="R190" s="9"/>
    </row>
    <row r="191" spans="2:18" s="10" customFormat="1" x14ac:dyDescent="0.55000000000000004">
      <c r="B191" s="9"/>
      <c r="C191" s="9"/>
      <c r="D191" s="9"/>
      <c r="E191" s="9"/>
      <c r="R191" s="9"/>
    </row>
    <row r="192" spans="2:18" s="10" customFormat="1" x14ac:dyDescent="0.55000000000000004">
      <c r="B192" s="9"/>
      <c r="C192" s="9"/>
      <c r="D192" s="9"/>
      <c r="E192" s="9"/>
      <c r="R192" s="9"/>
    </row>
    <row r="193" spans="2:18" s="10" customFormat="1" x14ac:dyDescent="0.55000000000000004">
      <c r="B193" s="9"/>
      <c r="C193" s="9"/>
      <c r="D193" s="9"/>
      <c r="E193" s="9"/>
      <c r="R193" s="9"/>
    </row>
    <row r="194" spans="2:18" s="10" customFormat="1" x14ac:dyDescent="0.55000000000000004">
      <c r="B194" s="9"/>
      <c r="C194" s="9"/>
      <c r="D194" s="9"/>
      <c r="E194" s="9"/>
      <c r="R194" s="9"/>
    </row>
    <row r="195" spans="2:18" s="10" customFormat="1" x14ac:dyDescent="0.55000000000000004">
      <c r="B195" s="9"/>
      <c r="C195" s="9"/>
      <c r="D195" s="9"/>
      <c r="E195" s="9"/>
      <c r="R195" s="9"/>
    </row>
    <row r="196" spans="2:18" s="10" customFormat="1" x14ac:dyDescent="0.55000000000000004">
      <c r="B196" s="9"/>
      <c r="C196" s="9"/>
      <c r="D196" s="9"/>
      <c r="E196" s="9"/>
      <c r="R196" s="9"/>
    </row>
    <row r="197" spans="2:18" s="10" customFormat="1" x14ac:dyDescent="0.55000000000000004">
      <c r="B197" s="9"/>
      <c r="C197" s="9"/>
      <c r="D197" s="9"/>
      <c r="E197" s="9"/>
      <c r="R197" s="9"/>
    </row>
    <row r="198" spans="2:18" s="10" customFormat="1" x14ac:dyDescent="0.55000000000000004">
      <c r="B198" s="9"/>
      <c r="C198" s="9"/>
      <c r="D198" s="9"/>
      <c r="E198" s="9"/>
      <c r="R198" s="9"/>
    </row>
    <row r="199" spans="2:18" s="10" customFormat="1" x14ac:dyDescent="0.55000000000000004">
      <c r="B199" s="9"/>
      <c r="C199" s="9"/>
      <c r="D199" s="9"/>
      <c r="E199" s="9"/>
      <c r="R199" s="9"/>
    </row>
    <row r="200" spans="2:18" s="10" customFormat="1" x14ac:dyDescent="0.55000000000000004">
      <c r="B200" s="9"/>
      <c r="C200" s="9"/>
      <c r="D200" s="9"/>
      <c r="E200" s="9"/>
      <c r="R200" s="9"/>
    </row>
    <row r="201" spans="2:18" s="10" customFormat="1" x14ac:dyDescent="0.55000000000000004">
      <c r="B201" s="9"/>
      <c r="C201" s="9"/>
      <c r="D201" s="9"/>
      <c r="E201" s="9"/>
      <c r="R201" s="9"/>
    </row>
    <row r="202" spans="2:18" s="10" customFormat="1" x14ac:dyDescent="0.55000000000000004">
      <c r="B202" s="9"/>
      <c r="C202" s="9"/>
      <c r="D202" s="9"/>
      <c r="E202" s="9"/>
      <c r="R202" s="9"/>
    </row>
    <row r="203" spans="2:18" s="10" customFormat="1" x14ac:dyDescent="0.55000000000000004">
      <c r="B203" s="9"/>
      <c r="C203" s="9"/>
      <c r="D203" s="9"/>
      <c r="E203" s="9"/>
      <c r="R203" s="9"/>
    </row>
    <row r="204" spans="2:18" s="10" customFormat="1" x14ac:dyDescent="0.55000000000000004">
      <c r="B204" s="9"/>
      <c r="C204" s="9"/>
      <c r="D204" s="9"/>
      <c r="E204" s="9"/>
      <c r="R204" s="9"/>
    </row>
    <row r="205" spans="2:18" s="10" customFormat="1" x14ac:dyDescent="0.55000000000000004">
      <c r="B205" s="9"/>
      <c r="C205" s="9"/>
      <c r="D205" s="9"/>
      <c r="E205" s="9"/>
      <c r="R205" s="9"/>
    </row>
    <row r="206" spans="2:18" s="10" customFormat="1" x14ac:dyDescent="0.55000000000000004">
      <c r="B206" s="9"/>
      <c r="C206" s="9"/>
      <c r="D206" s="9"/>
      <c r="E206" s="9"/>
      <c r="R206" s="9"/>
    </row>
    <row r="207" spans="2:18" s="10" customFormat="1" x14ac:dyDescent="0.55000000000000004">
      <c r="B207" s="9"/>
      <c r="C207" s="9"/>
      <c r="D207" s="9"/>
      <c r="E207" s="9"/>
      <c r="R207" s="9"/>
    </row>
    <row r="208" spans="2:18" s="10" customFormat="1" x14ac:dyDescent="0.55000000000000004">
      <c r="B208" s="9"/>
      <c r="C208" s="9"/>
      <c r="D208" s="9"/>
      <c r="E208" s="9"/>
      <c r="R208" s="9"/>
    </row>
    <row r="209" spans="2:18" s="10" customFormat="1" x14ac:dyDescent="0.55000000000000004">
      <c r="B209" s="9"/>
      <c r="C209" s="9"/>
      <c r="D209" s="9"/>
      <c r="E209" s="9"/>
      <c r="R209" s="9"/>
    </row>
    <row r="210" spans="2:18" s="10" customFormat="1" x14ac:dyDescent="0.55000000000000004">
      <c r="B210" s="9"/>
      <c r="C210" s="9"/>
      <c r="D210" s="9"/>
      <c r="E210" s="9"/>
      <c r="R210" s="9"/>
    </row>
    <row r="211" spans="2:18" s="10" customFormat="1" x14ac:dyDescent="0.55000000000000004">
      <c r="B211" s="9"/>
      <c r="C211" s="9"/>
      <c r="D211" s="9"/>
      <c r="E211" s="9"/>
      <c r="R211" s="9"/>
    </row>
    <row r="212" spans="2:18" s="10" customFormat="1" x14ac:dyDescent="0.55000000000000004">
      <c r="B212" s="9"/>
      <c r="C212" s="9"/>
      <c r="D212" s="9"/>
      <c r="E212" s="9"/>
      <c r="R212" s="9"/>
    </row>
    <row r="213" spans="2:18" s="10" customFormat="1" x14ac:dyDescent="0.55000000000000004">
      <c r="B213" s="9"/>
      <c r="C213" s="9"/>
      <c r="D213" s="9"/>
      <c r="E213" s="9"/>
      <c r="R213" s="9"/>
    </row>
    <row r="214" spans="2:18" s="10" customFormat="1" x14ac:dyDescent="0.55000000000000004">
      <c r="B214" s="9"/>
      <c r="C214" s="9"/>
      <c r="D214" s="9"/>
      <c r="E214" s="9"/>
      <c r="R214" s="9"/>
    </row>
    <row r="215" spans="2:18" s="10" customFormat="1" x14ac:dyDescent="0.55000000000000004">
      <c r="B215" s="9"/>
      <c r="C215" s="9"/>
      <c r="D215" s="9"/>
      <c r="E215" s="9"/>
      <c r="R215" s="9"/>
    </row>
    <row r="216" spans="2:18" s="10" customFormat="1" x14ac:dyDescent="0.55000000000000004">
      <c r="B216" s="9"/>
      <c r="C216" s="9"/>
      <c r="D216" s="9"/>
      <c r="E216" s="9"/>
      <c r="R216" s="9"/>
    </row>
    <row r="217" spans="2:18" s="10" customFormat="1" x14ac:dyDescent="0.55000000000000004">
      <c r="B217" s="9"/>
      <c r="C217" s="9"/>
      <c r="D217" s="9"/>
      <c r="E217" s="9"/>
      <c r="R217" s="9"/>
    </row>
    <row r="218" spans="2:18" s="10" customFormat="1" x14ac:dyDescent="0.55000000000000004">
      <c r="B218" s="9"/>
      <c r="C218" s="9"/>
      <c r="D218" s="9"/>
      <c r="E218" s="9"/>
      <c r="R218" s="9"/>
    </row>
    <row r="219" spans="2:18" s="10" customFormat="1" x14ac:dyDescent="0.55000000000000004">
      <c r="B219" s="9"/>
      <c r="C219" s="9"/>
      <c r="D219" s="9"/>
      <c r="E219" s="9"/>
      <c r="R219" s="9"/>
    </row>
    <row r="220" spans="2:18" s="10" customFormat="1" x14ac:dyDescent="0.55000000000000004">
      <c r="B220" s="9"/>
      <c r="C220" s="9"/>
      <c r="D220" s="9"/>
      <c r="E220" s="9"/>
      <c r="R220" s="9"/>
    </row>
    <row r="221" spans="2:18" s="10" customFormat="1" x14ac:dyDescent="0.55000000000000004">
      <c r="B221" s="9"/>
      <c r="C221" s="9"/>
      <c r="D221" s="9"/>
      <c r="E221" s="9"/>
      <c r="R221" s="9"/>
    </row>
    <row r="222" spans="2:18" s="10" customFormat="1" x14ac:dyDescent="0.55000000000000004">
      <c r="B222" s="9"/>
      <c r="C222" s="9"/>
      <c r="D222" s="9"/>
      <c r="E222" s="9"/>
      <c r="R222" s="9"/>
    </row>
    <row r="223" spans="2:18" s="10" customFormat="1" x14ac:dyDescent="0.55000000000000004">
      <c r="B223" s="9"/>
      <c r="C223" s="9"/>
      <c r="D223" s="9"/>
      <c r="E223" s="9"/>
      <c r="R223" s="9"/>
    </row>
    <row r="224" spans="2:18" s="10" customFormat="1" x14ac:dyDescent="0.55000000000000004">
      <c r="B224" s="9"/>
      <c r="C224" s="9"/>
      <c r="D224" s="9"/>
      <c r="E224" s="9"/>
      <c r="R224" s="9"/>
    </row>
    <row r="225" spans="2:18" s="10" customFormat="1" x14ac:dyDescent="0.55000000000000004">
      <c r="B225" s="9"/>
      <c r="C225" s="9"/>
      <c r="D225" s="9"/>
      <c r="E225" s="9"/>
      <c r="R225" s="9"/>
    </row>
    <row r="226" spans="2:18" s="10" customFormat="1" x14ac:dyDescent="0.55000000000000004">
      <c r="B226" s="9"/>
      <c r="C226" s="9"/>
      <c r="D226" s="9"/>
      <c r="E226" s="9"/>
      <c r="R226" s="9"/>
    </row>
    <row r="227" spans="2:18" s="10" customFormat="1" x14ac:dyDescent="0.55000000000000004">
      <c r="B227" s="9"/>
      <c r="C227" s="9"/>
      <c r="D227" s="9"/>
      <c r="E227" s="9"/>
      <c r="R227" s="9"/>
    </row>
    <row r="228" spans="2:18" s="10" customFormat="1" x14ac:dyDescent="0.55000000000000004">
      <c r="B228" s="9"/>
      <c r="C228" s="9"/>
      <c r="D228" s="9"/>
      <c r="E228" s="9"/>
      <c r="R228" s="9"/>
    </row>
    <row r="229" spans="2:18" s="10" customFormat="1" x14ac:dyDescent="0.55000000000000004">
      <c r="B229" s="9"/>
      <c r="C229" s="9"/>
      <c r="D229" s="9"/>
      <c r="E229" s="9"/>
      <c r="R229" s="9"/>
    </row>
    <row r="230" spans="2:18" s="10" customFormat="1" x14ac:dyDescent="0.55000000000000004">
      <c r="B230" s="9"/>
      <c r="C230" s="9"/>
      <c r="D230" s="9"/>
      <c r="E230" s="9"/>
      <c r="R230" s="9"/>
    </row>
    <row r="231" spans="2:18" s="10" customFormat="1" x14ac:dyDescent="0.55000000000000004">
      <c r="B231" s="9"/>
      <c r="C231" s="9"/>
      <c r="D231" s="9"/>
      <c r="E231" s="9"/>
      <c r="R231" s="9"/>
    </row>
    <row r="232" spans="2:18" s="10" customFormat="1" x14ac:dyDescent="0.55000000000000004">
      <c r="B232" s="9"/>
      <c r="C232" s="9"/>
      <c r="D232" s="9"/>
      <c r="E232" s="9"/>
      <c r="R232" s="9"/>
    </row>
    <row r="233" spans="2:18" s="10" customFormat="1" x14ac:dyDescent="0.55000000000000004">
      <c r="B233" s="9"/>
      <c r="C233" s="9"/>
      <c r="D233" s="9"/>
      <c r="E233" s="9"/>
      <c r="R233" s="9"/>
    </row>
    <row r="234" spans="2:18" s="10" customFormat="1" x14ac:dyDescent="0.55000000000000004">
      <c r="B234" s="9"/>
      <c r="C234" s="9"/>
      <c r="D234" s="9"/>
      <c r="E234" s="9"/>
      <c r="R234" s="9"/>
    </row>
    <row r="235" spans="2:18" s="10" customFormat="1" x14ac:dyDescent="0.55000000000000004">
      <c r="B235" s="9"/>
      <c r="C235" s="9"/>
      <c r="D235" s="9"/>
      <c r="E235" s="9"/>
      <c r="R235" s="9"/>
    </row>
    <row r="236" spans="2:18" s="10" customFormat="1" x14ac:dyDescent="0.55000000000000004">
      <c r="B236" s="9"/>
      <c r="C236" s="9"/>
      <c r="D236" s="9"/>
      <c r="E236" s="9"/>
      <c r="R236" s="9"/>
    </row>
    <row r="237" spans="2:18" s="10" customFormat="1" x14ac:dyDescent="0.55000000000000004">
      <c r="B237" s="9"/>
      <c r="C237" s="9"/>
      <c r="D237" s="9"/>
      <c r="E237" s="9"/>
      <c r="R237" s="9"/>
    </row>
    <row r="238" spans="2:18" s="10" customFormat="1" x14ac:dyDescent="0.55000000000000004">
      <c r="B238" s="9"/>
      <c r="C238" s="9"/>
      <c r="D238" s="9"/>
      <c r="E238" s="9"/>
      <c r="R238" s="9"/>
    </row>
    <row r="239" spans="2:18" s="10" customFormat="1" x14ac:dyDescent="0.55000000000000004">
      <c r="B239" s="9"/>
      <c r="C239" s="9"/>
      <c r="D239" s="9"/>
      <c r="E239" s="9"/>
      <c r="R239" s="9"/>
    </row>
    <row r="240" spans="2:18" s="10" customFormat="1" x14ac:dyDescent="0.55000000000000004">
      <c r="B240" s="9"/>
      <c r="C240" s="9"/>
      <c r="D240" s="9"/>
      <c r="E240" s="9"/>
      <c r="R240" s="9"/>
    </row>
    <row r="241" spans="2:18" s="10" customFormat="1" x14ac:dyDescent="0.55000000000000004">
      <c r="B241" s="9"/>
      <c r="C241" s="9"/>
      <c r="D241" s="9"/>
      <c r="E241" s="9"/>
      <c r="R241" s="9"/>
    </row>
    <row r="242" spans="2:18" s="10" customFormat="1" x14ac:dyDescent="0.55000000000000004">
      <c r="B242" s="9"/>
      <c r="C242" s="9"/>
      <c r="D242" s="9"/>
      <c r="E242" s="9"/>
      <c r="R242" s="9"/>
    </row>
    <row r="243" spans="2:18" s="10" customFormat="1" x14ac:dyDescent="0.55000000000000004">
      <c r="B243" s="9"/>
      <c r="C243" s="9"/>
      <c r="D243" s="9"/>
      <c r="E243" s="9"/>
      <c r="R243" s="9"/>
    </row>
    <row r="244" spans="2:18" s="10" customFormat="1" x14ac:dyDescent="0.55000000000000004">
      <c r="B244" s="9"/>
      <c r="C244" s="9"/>
      <c r="D244" s="9"/>
      <c r="E244" s="9"/>
      <c r="R244" s="9"/>
    </row>
    <row r="245" spans="2:18" s="10" customFormat="1" x14ac:dyDescent="0.55000000000000004">
      <c r="B245" s="9"/>
      <c r="C245" s="9"/>
      <c r="D245" s="9"/>
      <c r="E245" s="9"/>
      <c r="R245" s="9"/>
    </row>
    <row r="246" spans="2:18" s="10" customFormat="1" x14ac:dyDescent="0.55000000000000004">
      <c r="B246" s="9"/>
      <c r="C246" s="9"/>
      <c r="D246" s="9"/>
      <c r="E246" s="9"/>
      <c r="R246" s="9"/>
    </row>
    <row r="247" spans="2:18" s="10" customFormat="1" x14ac:dyDescent="0.55000000000000004">
      <c r="B247" s="9"/>
      <c r="C247" s="9"/>
      <c r="D247" s="9"/>
      <c r="E247" s="9"/>
      <c r="R247" s="9"/>
    </row>
    <row r="248" spans="2:18" s="10" customFormat="1" x14ac:dyDescent="0.55000000000000004">
      <c r="B248" s="9"/>
      <c r="C248" s="9"/>
      <c r="D248" s="9"/>
      <c r="E248" s="9"/>
      <c r="R248" s="9"/>
    </row>
    <row r="249" spans="2:18" s="10" customFormat="1" x14ac:dyDescent="0.55000000000000004">
      <c r="B249" s="9"/>
      <c r="C249" s="9"/>
      <c r="D249" s="9"/>
      <c r="E249" s="9"/>
      <c r="R249" s="9"/>
    </row>
    <row r="250" spans="2:18" s="10" customFormat="1" x14ac:dyDescent="0.55000000000000004">
      <c r="B250" s="9"/>
      <c r="C250" s="9"/>
      <c r="D250" s="9"/>
      <c r="E250" s="9"/>
      <c r="R250" s="9"/>
    </row>
    <row r="251" spans="2:18" s="10" customFormat="1" x14ac:dyDescent="0.55000000000000004">
      <c r="B251" s="9"/>
      <c r="C251" s="9"/>
      <c r="D251" s="9"/>
      <c r="E251" s="9"/>
      <c r="R251" s="9"/>
    </row>
    <row r="252" spans="2:18" s="10" customFormat="1" x14ac:dyDescent="0.55000000000000004">
      <c r="B252" s="9"/>
      <c r="C252" s="9"/>
      <c r="D252" s="9"/>
      <c r="E252" s="9"/>
      <c r="R252" s="9"/>
    </row>
    <row r="253" spans="2:18" s="10" customFormat="1" x14ac:dyDescent="0.55000000000000004">
      <c r="B253" s="9"/>
      <c r="C253" s="9"/>
      <c r="D253" s="9"/>
      <c r="E253" s="9"/>
      <c r="R253" s="9"/>
    </row>
    <row r="254" spans="2:18" s="10" customFormat="1" x14ac:dyDescent="0.55000000000000004">
      <c r="B254" s="9"/>
      <c r="C254" s="9"/>
      <c r="D254" s="9"/>
      <c r="E254" s="9"/>
      <c r="R254" s="9"/>
    </row>
    <row r="255" spans="2:18" s="10" customFormat="1" x14ac:dyDescent="0.55000000000000004">
      <c r="B255" s="9"/>
      <c r="C255" s="9"/>
      <c r="D255" s="9"/>
      <c r="E255" s="9"/>
      <c r="R255" s="9"/>
    </row>
    <row r="256" spans="2:18" s="10" customFormat="1" x14ac:dyDescent="0.55000000000000004">
      <c r="B256" s="9"/>
      <c r="C256" s="9"/>
      <c r="D256" s="9"/>
      <c r="E256" s="9"/>
      <c r="R256" s="9"/>
    </row>
    <row r="257" spans="2:18" s="10" customFormat="1" x14ac:dyDescent="0.55000000000000004">
      <c r="B257" s="9"/>
      <c r="C257" s="9"/>
      <c r="D257" s="9"/>
      <c r="E257" s="9"/>
      <c r="R257" s="9"/>
    </row>
    <row r="258" spans="2:18" s="10" customFormat="1" x14ac:dyDescent="0.55000000000000004">
      <c r="B258" s="9"/>
      <c r="C258" s="9"/>
      <c r="D258" s="9"/>
      <c r="E258" s="9"/>
      <c r="R258" s="9"/>
    </row>
    <row r="259" spans="2:18" s="10" customFormat="1" x14ac:dyDescent="0.55000000000000004">
      <c r="B259" s="9"/>
      <c r="C259" s="9"/>
      <c r="D259" s="9"/>
      <c r="E259" s="9"/>
      <c r="R259" s="9"/>
    </row>
    <row r="260" spans="2:18" s="10" customFormat="1" x14ac:dyDescent="0.55000000000000004">
      <c r="B260" s="9"/>
      <c r="C260" s="9"/>
      <c r="D260" s="9"/>
      <c r="E260" s="9"/>
      <c r="R260" s="9"/>
    </row>
    <row r="261" spans="2:18" s="10" customFormat="1" x14ac:dyDescent="0.55000000000000004">
      <c r="B261" s="9"/>
      <c r="C261" s="9"/>
      <c r="D261" s="9"/>
      <c r="E261" s="9"/>
      <c r="R261" s="9"/>
    </row>
    <row r="262" spans="2:18" s="10" customFormat="1" x14ac:dyDescent="0.55000000000000004">
      <c r="B262" s="9"/>
      <c r="C262" s="9"/>
      <c r="D262" s="9"/>
      <c r="E262" s="9"/>
      <c r="R262" s="9"/>
    </row>
    <row r="263" spans="2:18" s="10" customFormat="1" x14ac:dyDescent="0.55000000000000004">
      <c r="B263" s="9"/>
      <c r="C263" s="9"/>
      <c r="D263" s="9"/>
      <c r="E263" s="9"/>
      <c r="R263" s="9"/>
    </row>
    <row r="264" spans="2:18" s="10" customFormat="1" x14ac:dyDescent="0.55000000000000004">
      <c r="B264" s="9"/>
      <c r="C264" s="9"/>
      <c r="D264" s="9"/>
      <c r="E264" s="9"/>
      <c r="R264" s="9"/>
    </row>
    <row r="265" spans="2:18" s="10" customFormat="1" x14ac:dyDescent="0.55000000000000004">
      <c r="B265" s="9"/>
      <c r="C265" s="9"/>
      <c r="D265" s="9"/>
      <c r="E265" s="9"/>
      <c r="R265" s="9"/>
    </row>
    <row r="266" spans="2:18" s="10" customFormat="1" x14ac:dyDescent="0.55000000000000004">
      <c r="B266" s="9"/>
      <c r="C266" s="9"/>
      <c r="D266" s="9"/>
      <c r="E266" s="9"/>
      <c r="R266" s="9"/>
    </row>
    <row r="267" spans="2:18" s="10" customFormat="1" x14ac:dyDescent="0.55000000000000004">
      <c r="B267" s="9"/>
      <c r="C267" s="9"/>
      <c r="D267" s="9"/>
      <c r="E267" s="9"/>
      <c r="R267" s="9"/>
    </row>
    <row r="268" spans="2:18" s="10" customFormat="1" x14ac:dyDescent="0.55000000000000004">
      <c r="B268" s="9"/>
      <c r="C268" s="9"/>
      <c r="D268" s="9"/>
      <c r="E268" s="9"/>
      <c r="R268" s="9"/>
    </row>
    <row r="269" spans="2:18" s="10" customFormat="1" x14ac:dyDescent="0.55000000000000004">
      <c r="B269" s="9"/>
      <c r="C269" s="9"/>
      <c r="D269" s="9"/>
      <c r="E269" s="9"/>
      <c r="R269" s="9"/>
    </row>
    <row r="270" spans="2:18" s="10" customFormat="1" x14ac:dyDescent="0.55000000000000004">
      <c r="B270" s="9"/>
      <c r="C270" s="9"/>
      <c r="D270" s="9"/>
      <c r="E270" s="9"/>
      <c r="R270" s="9"/>
    </row>
    <row r="271" spans="2:18" s="10" customFormat="1" x14ac:dyDescent="0.55000000000000004">
      <c r="B271" s="9"/>
      <c r="C271" s="9"/>
      <c r="D271" s="9"/>
      <c r="E271" s="9"/>
      <c r="R271" s="9"/>
    </row>
    <row r="272" spans="2:18" s="10" customFormat="1" x14ac:dyDescent="0.55000000000000004">
      <c r="B272" s="9"/>
      <c r="C272" s="9"/>
      <c r="D272" s="9"/>
      <c r="E272" s="9"/>
      <c r="R272" s="9"/>
    </row>
    <row r="273" spans="2:18" s="10" customFormat="1" x14ac:dyDescent="0.55000000000000004">
      <c r="B273" s="9"/>
      <c r="C273" s="9"/>
      <c r="D273" s="9"/>
      <c r="E273" s="9"/>
      <c r="R273" s="9"/>
    </row>
    <row r="274" spans="2:18" s="10" customFormat="1" x14ac:dyDescent="0.55000000000000004">
      <c r="B274" s="9"/>
      <c r="C274" s="9"/>
      <c r="D274" s="9"/>
      <c r="E274" s="9"/>
      <c r="R274" s="9"/>
    </row>
    <row r="275" spans="2:18" s="10" customFormat="1" x14ac:dyDescent="0.55000000000000004">
      <c r="B275" s="9"/>
      <c r="C275" s="9"/>
      <c r="D275" s="9"/>
      <c r="E275" s="9"/>
      <c r="R275" s="9"/>
    </row>
    <row r="276" spans="2:18" s="10" customFormat="1" x14ac:dyDescent="0.55000000000000004">
      <c r="B276" s="9"/>
      <c r="C276" s="9"/>
      <c r="D276" s="9"/>
      <c r="E276" s="9"/>
      <c r="R276" s="9"/>
    </row>
    <row r="277" spans="2:18" s="10" customFormat="1" x14ac:dyDescent="0.55000000000000004">
      <c r="B277" s="9"/>
      <c r="C277" s="9"/>
      <c r="D277" s="9"/>
      <c r="E277" s="9"/>
      <c r="R277" s="9"/>
    </row>
    <row r="278" spans="2:18" s="10" customFormat="1" x14ac:dyDescent="0.55000000000000004">
      <c r="B278" s="9"/>
      <c r="C278" s="9"/>
      <c r="D278" s="9"/>
      <c r="E278" s="9"/>
      <c r="R278" s="9"/>
    </row>
    <row r="279" spans="2:18" s="10" customFormat="1" x14ac:dyDescent="0.55000000000000004">
      <c r="B279" s="9"/>
      <c r="C279" s="9"/>
      <c r="D279" s="9"/>
      <c r="E279" s="9"/>
      <c r="R279" s="9"/>
    </row>
    <row r="280" spans="2:18" s="10" customFormat="1" x14ac:dyDescent="0.55000000000000004">
      <c r="B280" s="9"/>
      <c r="C280" s="9"/>
      <c r="D280" s="9"/>
      <c r="E280" s="9"/>
      <c r="R280" s="9"/>
    </row>
    <row r="281" spans="2:18" s="10" customFormat="1" x14ac:dyDescent="0.55000000000000004">
      <c r="B281" s="9"/>
      <c r="C281" s="9"/>
      <c r="D281" s="9"/>
      <c r="E281" s="9"/>
      <c r="R281" s="9"/>
    </row>
    <row r="282" spans="2:18" s="10" customFormat="1" x14ac:dyDescent="0.55000000000000004">
      <c r="B282" s="9"/>
      <c r="C282" s="9"/>
      <c r="D282" s="9"/>
      <c r="E282" s="9"/>
      <c r="R282" s="9"/>
    </row>
    <row r="283" spans="2:18" s="10" customFormat="1" x14ac:dyDescent="0.55000000000000004">
      <c r="B283" s="9"/>
      <c r="C283" s="9"/>
      <c r="D283" s="9"/>
      <c r="E283" s="9"/>
      <c r="R283" s="9"/>
    </row>
    <row r="284" spans="2:18" s="10" customFormat="1" x14ac:dyDescent="0.55000000000000004">
      <c r="B284" s="9"/>
      <c r="C284" s="9"/>
      <c r="D284" s="9"/>
      <c r="E284" s="9"/>
      <c r="R284" s="9"/>
    </row>
    <row r="285" spans="2:18" s="10" customFormat="1" x14ac:dyDescent="0.55000000000000004">
      <c r="B285" s="9"/>
      <c r="C285" s="9"/>
      <c r="D285" s="9"/>
      <c r="E285" s="9"/>
      <c r="R285" s="9"/>
    </row>
    <row r="286" spans="2:18" s="10" customFormat="1" x14ac:dyDescent="0.55000000000000004">
      <c r="B286" s="9"/>
      <c r="C286" s="9"/>
      <c r="D286" s="9"/>
      <c r="E286" s="9"/>
      <c r="R286" s="9"/>
    </row>
    <row r="287" spans="2:18" s="10" customFormat="1" x14ac:dyDescent="0.55000000000000004">
      <c r="B287" s="9"/>
      <c r="C287" s="9"/>
      <c r="D287" s="9"/>
      <c r="E287" s="9"/>
      <c r="R287" s="9"/>
    </row>
    <row r="288" spans="2:18" s="10" customFormat="1" x14ac:dyDescent="0.55000000000000004">
      <c r="B288" s="9"/>
      <c r="C288" s="9"/>
      <c r="D288" s="9"/>
      <c r="E288" s="9"/>
      <c r="R288" s="9"/>
    </row>
    <row r="289" spans="2:18" s="10" customFormat="1" x14ac:dyDescent="0.55000000000000004">
      <c r="B289" s="9"/>
      <c r="C289" s="9"/>
      <c r="D289" s="9"/>
      <c r="E289" s="9"/>
      <c r="R289" s="9"/>
    </row>
    <row r="290" spans="2:18" s="10" customFormat="1" x14ac:dyDescent="0.55000000000000004">
      <c r="B290" s="9"/>
      <c r="C290" s="9"/>
      <c r="D290" s="9"/>
      <c r="E290" s="9"/>
      <c r="R290" s="9"/>
    </row>
    <row r="291" spans="2:18" s="10" customFormat="1" x14ac:dyDescent="0.55000000000000004">
      <c r="B291" s="9"/>
      <c r="C291" s="9"/>
      <c r="D291" s="9"/>
      <c r="E291" s="9"/>
      <c r="R291" s="9"/>
    </row>
    <row r="292" spans="2:18" s="10" customFormat="1" x14ac:dyDescent="0.55000000000000004">
      <c r="B292" s="9"/>
      <c r="C292" s="9"/>
      <c r="D292" s="9"/>
      <c r="E292" s="9"/>
      <c r="R292" s="9"/>
    </row>
    <row r="293" spans="2:18" s="10" customFormat="1" x14ac:dyDescent="0.55000000000000004">
      <c r="B293" s="9"/>
      <c r="C293" s="9"/>
      <c r="D293" s="9"/>
      <c r="E293" s="9"/>
      <c r="R293" s="9"/>
    </row>
    <row r="294" spans="2:18" s="10" customFormat="1" x14ac:dyDescent="0.55000000000000004">
      <c r="B294" s="9"/>
      <c r="C294" s="9"/>
      <c r="D294" s="9"/>
      <c r="E294" s="9"/>
      <c r="R294" s="9"/>
    </row>
    <row r="295" spans="2:18" s="10" customFormat="1" x14ac:dyDescent="0.55000000000000004">
      <c r="B295" s="9"/>
      <c r="C295" s="9"/>
      <c r="D295" s="9"/>
      <c r="E295" s="9"/>
      <c r="R295" s="9"/>
    </row>
    <row r="296" spans="2:18" s="10" customFormat="1" x14ac:dyDescent="0.55000000000000004">
      <c r="B296" s="9"/>
      <c r="C296" s="9"/>
      <c r="D296" s="9"/>
      <c r="E296" s="9"/>
      <c r="R296" s="9"/>
    </row>
    <row r="297" spans="2:18" s="10" customFormat="1" x14ac:dyDescent="0.55000000000000004">
      <c r="B297" s="9"/>
      <c r="C297" s="9"/>
      <c r="D297" s="9"/>
      <c r="E297" s="9"/>
      <c r="R297" s="9"/>
    </row>
    <row r="298" spans="2:18" s="10" customFormat="1" x14ac:dyDescent="0.55000000000000004">
      <c r="B298" s="9"/>
      <c r="C298" s="9"/>
      <c r="D298" s="9"/>
      <c r="E298" s="9"/>
      <c r="R298" s="9"/>
    </row>
    <row r="299" spans="2:18" s="10" customFormat="1" x14ac:dyDescent="0.55000000000000004">
      <c r="B299" s="9"/>
      <c r="C299" s="9"/>
      <c r="D299" s="9"/>
      <c r="E299" s="9"/>
      <c r="R299" s="9"/>
    </row>
    <row r="300" spans="2:18" s="10" customFormat="1" x14ac:dyDescent="0.55000000000000004">
      <c r="B300" s="9"/>
      <c r="C300" s="9"/>
      <c r="D300" s="9"/>
      <c r="E300" s="9"/>
      <c r="R300" s="9"/>
    </row>
    <row r="301" spans="2:18" s="10" customFormat="1" x14ac:dyDescent="0.55000000000000004">
      <c r="B301" s="9"/>
      <c r="C301" s="9"/>
      <c r="D301" s="9"/>
      <c r="E301" s="9"/>
      <c r="R301" s="9"/>
    </row>
    <row r="302" spans="2:18" s="10" customFormat="1" x14ac:dyDescent="0.55000000000000004">
      <c r="B302" s="9"/>
      <c r="C302" s="9"/>
      <c r="D302" s="9"/>
      <c r="E302" s="9"/>
      <c r="R302" s="9"/>
    </row>
    <row r="303" spans="2:18" s="10" customFormat="1" x14ac:dyDescent="0.55000000000000004">
      <c r="B303" s="9"/>
      <c r="C303" s="9"/>
      <c r="D303" s="9"/>
      <c r="E303" s="9"/>
      <c r="R303" s="9"/>
    </row>
    <row r="304" spans="2:18" s="10" customFormat="1" x14ac:dyDescent="0.55000000000000004">
      <c r="B304" s="9"/>
      <c r="C304" s="9"/>
      <c r="D304" s="9"/>
      <c r="E304" s="9"/>
      <c r="R304" s="9"/>
    </row>
    <row r="305" spans="2:18" s="10" customFormat="1" x14ac:dyDescent="0.55000000000000004">
      <c r="B305" s="9"/>
      <c r="C305" s="9"/>
      <c r="D305" s="9"/>
      <c r="E305" s="9"/>
      <c r="R305" s="9"/>
    </row>
    <row r="306" spans="2:18" s="10" customFormat="1" x14ac:dyDescent="0.55000000000000004">
      <c r="B306" s="9"/>
      <c r="C306" s="9"/>
      <c r="D306" s="9"/>
      <c r="E306" s="9"/>
      <c r="R306" s="9"/>
    </row>
    <row r="307" spans="2:18" s="10" customFormat="1" x14ac:dyDescent="0.55000000000000004">
      <c r="B307" s="9"/>
      <c r="C307" s="9"/>
      <c r="D307" s="9"/>
      <c r="E307" s="9"/>
      <c r="R307" s="9"/>
    </row>
    <row r="308" spans="2:18" s="10" customFormat="1" x14ac:dyDescent="0.55000000000000004">
      <c r="B308" s="9"/>
      <c r="C308" s="9"/>
      <c r="D308" s="9"/>
      <c r="E308" s="9"/>
      <c r="R308" s="9"/>
    </row>
    <row r="309" spans="2:18" s="10" customFormat="1" x14ac:dyDescent="0.55000000000000004">
      <c r="B309" s="9"/>
      <c r="C309" s="9"/>
      <c r="D309" s="9"/>
      <c r="E309" s="9"/>
      <c r="R309" s="9"/>
    </row>
    <row r="310" spans="2:18" s="10" customFormat="1" x14ac:dyDescent="0.55000000000000004">
      <c r="B310" s="9"/>
      <c r="C310" s="9"/>
      <c r="D310" s="9"/>
      <c r="E310" s="9"/>
      <c r="R310" s="9"/>
    </row>
    <row r="311" spans="2:18" s="10" customFormat="1" x14ac:dyDescent="0.55000000000000004">
      <c r="B311" s="9"/>
      <c r="C311" s="9"/>
      <c r="D311" s="9"/>
      <c r="E311" s="9"/>
      <c r="R311" s="9"/>
    </row>
    <row r="312" spans="2:18" s="10" customFormat="1" x14ac:dyDescent="0.55000000000000004">
      <c r="B312" s="9"/>
      <c r="C312" s="9"/>
      <c r="D312" s="9"/>
      <c r="E312" s="9"/>
      <c r="R312" s="9"/>
    </row>
    <row r="313" spans="2:18" s="10" customFormat="1" x14ac:dyDescent="0.55000000000000004">
      <c r="B313" s="9"/>
      <c r="C313" s="9"/>
      <c r="D313" s="9"/>
      <c r="E313" s="9"/>
      <c r="R313" s="9"/>
    </row>
    <row r="314" spans="2:18" s="10" customFormat="1" x14ac:dyDescent="0.55000000000000004">
      <c r="B314" s="9"/>
      <c r="C314" s="9"/>
      <c r="D314" s="9"/>
      <c r="E314" s="9"/>
      <c r="R314" s="9"/>
    </row>
    <row r="315" spans="2:18" s="10" customFormat="1" x14ac:dyDescent="0.55000000000000004">
      <c r="B315" s="9"/>
      <c r="C315" s="9"/>
      <c r="D315" s="9"/>
      <c r="E315" s="9"/>
      <c r="R315" s="9"/>
    </row>
    <row r="316" spans="2:18" s="10" customFormat="1" x14ac:dyDescent="0.55000000000000004">
      <c r="B316" s="9"/>
      <c r="C316" s="9"/>
      <c r="D316" s="9"/>
      <c r="E316" s="9"/>
      <c r="R316" s="9"/>
    </row>
    <row r="317" spans="2:18" s="10" customFormat="1" x14ac:dyDescent="0.55000000000000004">
      <c r="B317" s="9"/>
      <c r="C317" s="9"/>
      <c r="D317" s="9"/>
      <c r="E317" s="9"/>
      <c r="R317" s="9"/>
    </row>
    <row r="318" spans="2:18" s="10" customFormat="1" x14ac:dyDescent="0.55000000000000004">
      <c r="B318" s="9"/>
      <c r="C318" s="9"/>
      <c r="D318" s="9"/>
      <c r="E318" s="9"/>
      <c r="R318" s="9"/>
    </row>
    <row r="319" spans="2:18" s="10" customFormat="1" x14ac:dyDescent="0.55000000000000004">
      <c r="B319" s="9"/>
      <c r="C319" s="9"/>
      <c r="D319" s="9"/>
      <c r="E319" s="9"/>
      <c r="R319" s="9"/>
    </row>
    <row r="320" spans="2:18" s="10" customFormat="1" x14ac:dyDescent="0.55000000000000004">
      <c r="B320" s="9"/>
      <c r="C320" s="9"/>
      <c r="D320" s="9"/>
      <c r="E320" s="9"/>
      <c r="R320" s="9"/>
    </row>
    <row r="321" spans="2:18" s="10" customFormat="1" x14ac:dyDescent="0.55000000000000004">
      <c r="B321" s="9"/>
      <c r="C321" s="9"/>
      <c r="D321" s="9"/>
      <c r="E321" s="9"/>
      <c r="R321" s="9"/>
    </row>
    <row r="322" spans="2:18" s="10" customFormat="1" x14ac:dyDescent="0.55000000000000004">
      <c r="B322" s="9"/>
      <c r="C322" s="9"/>
      <c r="D322" s="9"/>
      <c r="E322" s="9"/>
      <c r="R322" s="9"/>
    </row>
    <row r="323" spans="2:18" s="10" customFormat="1" x14ac:dyDescent="0.55000000000000004">
      <c r="B323" s="9"/>
      <c r="C323" s="9"/>
      <c r="D323" s="9"/>
      <c r="E323" s="9"/>
      <c r="R323" s="9"/>
    </row>
    <row r="324" spans="2:18" s="10" customFormat="1" x14ac:dyDescent="0.55000000000000004">
      <c r="B324" s="9"/>
      <c r="C324" s="9"/>
      <c r="D324" s="9"/>
      <c r="E324" s="9"/>
      <c r="R324" s="9"/>
    </row>
    <row r="325" spans="2:18" s="10" customFormat="1" x14ac:dyDescent="0.55000000000000004">
      <c r="B325" s="9"/>
      <c r="C325" s="9"/>
      <c r="D325" s="9"/>
      <c r="E325" s="9"/>
      <c r="R325" s="9"/>
    </row>
    <row r="326" spans="2:18" s="10" customFormat="1" x14ac:dyDescent="0.55000000000000004">
      <c r="B326" s="9"/>
      <c r="C326" s="9"/>
      <c r="D326" s="9"/>
      <c r="E326" s="9"/>
      <c r="R326" s="9"/>
    </row>
    <row r="327" spans="2:18" s="10" customFormat="1" x14ac:dyDescent="0.55000000000000004">
      <c r="B327" s="9"/>
      <c r="C327" s="9"/>
      <c r="D327" s="9"/>
      <c r="E327" s="9"/>
      <c r="R327" s="9"/>
    </row>
    <row r="328" spans="2:18" s="10" customFormat="1" x14ac:dyDescent="0.55000000000000004">
      <c r="B328" s="9"/>
      <c r="C328" s="9"/>
      <c r="D328" s="9"/>
      <c r="E328" s="9"/>
      <c r="R328" s="9"/>
    </row>
    <row r="329" spans="2:18" s="10" customFormat="1" x14ac:dyDescent="0.55000000000000004">
      <c r="B329" s="9"/>
      <c r="C329" s="9"/>
      <c r="D329" s="9"/>
      <c r="E329" s="9"/>
      <c r="R329" s="9"/>
    </row>
    <row r="330" spans="2:18" s="10" customFormat="1" x14ac:dyDescent="0.55000000000000004">
      <c r="B330" s="9"/>
      <c r="C330" s="9"/>
      <c r="D330" s="9"/>
      <c r="E330" s="9"/>
      <c r="R330" s="9"/>
    </row>
    <row r="331" spans="2:18" s="10" customFormat="1" x14ac:dyDescent="0.55000000000000004">
      <c r="B331" s="9"/>
      <c r="C331" s="9"/>
      <c r="D331" s="9"/>
      <c r="E331" s="9"/>
      <c r="R331" s="9"/>
    </row>
    <row r="332" spans="2:18" s="10" customFormat="1" x14ac:dyDescent="0.55000000000000004">
      <c r="B332" s="9"/>
      <c r="C332" s="9"/>
      <c r="D332" s="9"/>
      <c r="E332" s="9"/>
      <c r="R332" s="9"/>
    </row>
    <row r="333" spans="2:18" s="10" customFormat="1" x14ac:dyDescent="0.55000000000000004">
      <c r="B333" s="9"/>
      <c r="C333" s="9"/>
      <c r="D333" s="9"/>
      <c r="E333" s="9"/>
      <c r="R333" s="9"/>
    </row>
    <row r="334" spans="2:18" s="10" customFormat="1" x14ac:dyDescent="0.55000000000000004">
      <c r="B334" s="9"/>
      <c r="C334" s="9"/>
      <c r="D334" s="9"/>
      <c r="E334" s="9"/>
      <c r="R334" s="9"/>
    </row>
    <row r="335" spans="2:18" s="10" customFormat="1" x14ac:dyDescent="0.55000000000000004">
      <c r="B335" s="9"/>
      <c r="C335" s="9"/>
      <c r="D335" s="9"/>
      <c r="E335" s="9"/>
      <c r="R335" s="9"/>
    </row>
    <row r="336" spans="2:18" s="10" customFormat="1" x14ac:dyDescent="0.55000000000000004">
      <c r="B336" s="9"/>
      <c r="C336" s="9"/>
      <c r="D336" s="9"/>
      <c r="E336" s="9"/>
      <c r="R336" s="9"/>
    </row>
    <row r="337" spans="2:18" s="10" customFormat="1" x14ac:dyDescent="0.55000000000000004">
      <c r="B337" s="9"/>
      <c r="C337" s="9"/>
      <c r="D337" s="9"/>
      <c r="E337" s="9"/>
      <c r="R337" s="9"/>
    </row>
    <row r="338" spans="2:18" s="10" customFormat="1" x14ac:dyDescent="0.55000000000000004">
      <c r="B338" s="9"/>
      <c r="C338" s="9"/>
      <c r="D338" s="9"/>
      <c r="E338" s="9"/>
      <c r="R338" s="9"/>
    </row>
    <row r="339" spans="2:18" s="10" customFormat="1" x14ac:dyDescent="0.55000000000000004">
      <c r="B339" s="9"/>
      <c r="C339" s="9"/>
      <c r="D339" s="9"/>
      <c r="E339" s="9"/>
      <c r="R339" s="9"/>
    </row>
    <row r="340" spans="2:18" s="10" customFormat="1" x14ac:dyDescent="0.55000000000000004">
      <c r="B340" s="9"/>
      <c r="C340" s="9"/>
      <c r="D340" s="9"/>
      <c r="E340" s="9"/>
      <c r="R340" s="9"/>
    </row>
    <row r="341" spans="2:18" s="10" customFormat="1" x14ac:dyDescent="0.55000000000000004">
      <c r="B341" s="9"/>
      <c r="C341" s="9"/>
      <c r="D341" s="9"/>
      <c r="E341" s="9"/>
      <c r="R341" s="9"/>
    </row>
    <row r="342" spans="2:18" s="10" customFormat="1" x14ac:dyDescent="0.55000000000000004">
      <c r="B342" s="9"/>
      <c r="C342" s="9"/>
      <c r="D342" s="9"/>
      <c r="E342" s="9"/>
      <c r="R342" s="9"/>
    </row>
    <row r="343" spans="2:18" s="10" customFormat="1" x14ac:dyDescent="0.55000000000000004">
      <c r="B343" s="9"/>
      <c r="C343" s="9"/>
      <c r="D343" s="9"/>
      <c r="E343" s="9"/>
      <c r="R343" s="9"/>
    </row>
    <row r="344" spans="2:18" s="10" customFormat="1" x14ac:dyDescent="0.55000000000000004">
      <c r="B344" s="9"/>
      <c r="C344" s="9"/>
      <c r="D344" s="9"/>
      <c r="E344" s="9"/>
      <c r="R344" s="9"/>
    </row>
    <row r="345" spans="2:18" s="10" customFormat="1" x14ac:dyDescent="0.55000000000000004">
      <c r="B345" s="9"/>
      <c r="C345" s="9"/>
      <c r="D345" s="9"/>
      <c r="E345" s="9"/>
      <c r="R345" s="9"/>
    </row>
    <row r="346" spans="2:18" s="10" customFormat="1" x14ac:dyDescent="0.55000000000000004">
      <c r="B346" s="9"/>
      <c r="C346" s="9"/>
      <c r="D346" s="9"/>
      <c r="E346" s="9"/>
      <c r="R346" s="9"/>
    </row>
    <row r="347" spans="2:18" s="10" customFormat="1" x14ac:dyDescent="0.55000000000000004">
      <c r="B347" s="9"/>
      <c r="C347" s="9"/>
      <c r="D347" s="9"/>
      <c r="E347" s="9"/>
      <c r="R347" s="9"/>
    </row>
    <row r="348" spans="2:18" s="10" customFormat="1" x14ac:dyDescent="0.55000000000000004">
      <c r="B348" s="9"/>
      <c r="C348" s="9"/>
      <c r="D348" s="9"/>
      <c r="E348" s="9"/>
      <c r="R348" s="9"/>
    </row>
    <row r="349" spans="2:18" s="10" customFormat="1" x14ac:dyDescent="0.55000000000000004">
      <c r="B349" s="9"/>
      <c r="C349" s="9"/>
      <c r="D349" s="9"/>
      <c r="E349" s="9"/>
      <c r="R349" s="9"/>
    </row>
    <row r="350" spans="2:18" s="10" customFormat="1" x14ac:dyDescent="0.55000000000000004">
      <c r="B350" s="9"/>
      <c r="C350" s="9"/>
      <c r="D350" s="9"/>
      <c r="E350" s="9"/>
      <c r="R350" s="9"/>
    </row>
    <row r="351" spans="2:18" s="10" customFormat="1" x14ac:dyDescent="0.55000000000000004">
      <c r="B351" s="9"/>
      <c r="C351" s="9"/>
      <c r="D351" s="9"/>
      <c r="E351" s="9"/>
      <c r="R351" s="9"/>
    </row>
    <row r="352" spans="2:18" s="10" customFormat="1" x14ac:dyDescent="0.55000000000000004">
      <c r="B352" s="9"/>
      <c r="C352" s="9"/>
      <c r="D352" s="9"/>
      <c r="E352" s="9"/>
      <c r="R352" s="9"/>
    </row>
    <row r="353" spans="2:18" s="10" customFormat="1" x14ac:dyDescent="0.55000000000000004">
      <c r="B353" s="9"/>
      <c r="C353" s="9"/>
      <c r="D353" s="9"/>
      <c r="E353" s="9"/>
      <c r="R353" s="9"/>
    </row>
    <row r="354" spans="2:18" s="10" customFormat="1" x14ac:dyDescent="0.55000000000000004">
      <c r="B354" s="9"/>
      <c r="C354" s="9"/>
      <c r="D354" s="9"/>
      <c r="E354" s="9"/>
      <c r="R354" s="9"/>
    </row>
    <row r="355" spans="2:18" s="10" customFormat="1" x14ac:dyDescent="0.55000000000000004">
      <c r="B355" s="9"/>
      <c r="C355" s="9"/>
      <c r="D355" s="9"/>
      <c r="E355" s="9"/>
      <c r="R355" s="9"/>
    </row>
    <row r="356" spans="2:18" s="10" customFormat="1" x14ac:dyDescent="0.55000000000000004">
      <c r="B356" s="9"/>
      <c r="C356" s="9"/>
      <c r="D356" s="9"/>
      <c r="E356" s="9"/>
      <c r="R356" s="9"/>
    </row>
    <row r="357" spans="2:18" s="10" customFormat="1" x14ac:dyDescent="0.55000000000000004">
      <c r="B357" s="9"/>
      <c r="C357" s="9"/>
      <c r="D357" s="9"/>
      <c r="E357" s="9"/>
      <c r="R357" s="9"/>
    </row>
    <row r="358" spans="2:18" s="10" customFormat="1" x14ac:dyDescent="0.55000000000000004">
      <c r="B358" s="9"/>
      <c r="C358" s="9"/>
      <c r="D358" s="9"/>
      <c r="E358" s="9"/>
      <c r="R358" s="9"/>
    </row>
    <row r="359" spans="2:18" s="10" customFormat="1" x14ac:dyDescent="0.55000000000000004">
      <c r="B359" s="9"/>
      <c r="C359" s="9"/>
      <c r="D359" s="9"/>
      <c r="E359" s="9"/>
      <c r="R359" s="9"/>
    </row>
    <row r="360" spans="2:18" s="10" customFormat="1" x14ac:dyDescent="0.55000000000000004">
      <c r="B360" s="9"/>
      <c r="C360" s="9"/>
      <c r="D360" s="9"/>
      <c r="E360" s="9"/>
      <c r="R360" s="9"/>
    </row>
    <row r="361" spans="2:18" s="10" customFormat="1" x14ac:dyDescent="0.55000000000000004">
      <c r="B361" s="9"/>
      <c r="C361" s="9"/>
      <c r="D361" s="9"/>
      <c r="E361" s="9"/>
      <c r="R361" s="9"/>
    </row>
    <row r="362" spans="2:18" s="10" customFormat="1" x14ac:dyDescent="0.55000000000000004">
      <c r="B362" s="9"/>
      <c r="C362" s="9"/>
      <c r="D362" s="9"/>
      <c r="E362" s="9"/>
      <c r="R362" s="9"/>
    </row>
    <row r="363" spans="2:18" s="10" customFormat="1" x14ac:dyDescent="0.55000000000000004">
      <c r="B363" s="9"/>
      <c r="C363" s="9"/>
      <c r="D363" s="9"/>
      <c r="E363" s="9"/>
      <c r="R363" s="9"/>
    </row>
    <row r="364" spans="2:18" s="10" customFormat="1" x14ac:dyDescent="0.55000000000000004">
      <c r="B364" s="9"/>
      <c r="C364" s="9"/>
      <c r="D364" s="9"/>
      <c r="E364" s="9"/>
      <c r="R364" s="9"/>
    </row>
    <row r="365" spans="2:18" s="10" customFormat="1" x14ac:dyDescent="0.55000000000000004">
      <c r="B365" s="9"/>
      <c r="C365" s="9"/>
      <c r="D365" s="9"/>
      <c r="E365" s="9"/>
      <c r="R365" s="9"/>
    </row>
    <row r="366" spans="2:18" s="10" customFormat="1" x14ac:dyDescent="0.55000000000000004">
      <c r="B366" s="9"/>
      <c r="C366" s="9"/>
      <c r="D366" s="9"/>
      <c r="E366" s="9"/>
      <c r="R366" s="9"/>
    </row>
    <row r="367" spans="2:18" s="10" customFormat="1" x14ac:dyDescent="0.55000000000000004">
      <c r="B367" s="9"/>
      <c r="C367" s="9"/>
      <c r="D367" s="9"/>
      <c r="E367" s="9"/>
      <c r="R367" s="9"/>
    </row>
    <row r="368" spans="2:18" s="10" customFormat="1" x14ac:dyDescent="0.55000000000000004">
      <c r="B368" s="9"/>
      <c r="C368" s="9"/>
      <c r="D368" s="9"/>
      <c r="E368" s="9"/>
      <c r="R368" s="9"/>
    </row>
    <row r="369" spans="2:18" s="10" customFormat="1" x14ac:dyDescent="0.55000000000000004">
      <c r="B369" s="9"/>
      <c r="C369" s="9"/>
      <c r="D369" s="9"/>
      <c r="E369" s="9"/>
      <c r="R369" s="9"/>
    </row>
    <row r="370" spans="2:18" s="10" customFormat="1" x14ac:dyDescent="0.55000000000000004">
      <c r="B370" s="9"/>
      <c r="C370" s="9"/>
      <c r="D370" s="9"/>
      <c r="E370" s="9"/>
      <c r="R370" s="9"/>
    </row>
    <row r="371" spans="2:18" s="10" customFormat="1" x14ac:dyDescent="0.55000000000000004">
      <c r="B371" s="9"/>
      <c r="C371" s="9"/>
      <c r="D371" s="9"/>
      <c r="E371" s="9"/>
      <c r="R371" s="9"/>
    </row>
    <row r="372" spans="2:18" s="10" customFormat="1" x14ac:dyDescent="0.55000000000000004">
      <c r="B372" s="9"/>
      <c r="C372" s="9"/>
      <c r="D372" s="9"/>
      <c r="E372" s="9"/>
      <c r="R372" s="9"/>
    </row>
    <row r="373" spans="2:18" s="10" customFormat="1" x14ac:dyDescent="0.55000000000000004">
      <c r="B373" s="9"/>
      <c r="C373" s="9"/>
      <c r="D373" s="9"/>
      <c r="E373" s="9"/>
      <c r="R373" s="9"/>
    </row>
    <row r="374" spans="2:18" s="10" customFormat="1" x14ac:dyDescent="0.55000000000000004">
      <c r="B374" s="9"/>
      <c r="C374" s="9"/>
      <c r="D374" s="9"/>
      <c r="E374" s="9"/>
      <c r="R374" s="9"/>
    </row>
    <row r="375" spans="2:18" s="10" customFormat="1" x14ac:dyDescent="0.55000000000000004">
      <c r="B375" s="9"/>
      <c r="C375" s="9"/>
      <c r="D375" s="9"/>
      <c r="E375" s="9"/>
      <c r="R375" s="9"/>
    </row>
    <row r="376" spans="2:18" s="10" customFormat="1" x14ac:dyDescent="0.55000000000000004">
      <c r="B376" s="9"/>
      <c r="C376" s="9"/>
      <c r="D376" s="9"/>
      <c r="E376" s="9"/>
      <c r="R376" s="9"/>
    </row>
    <row r="377" spans="2:18" s="10" customFormat="1" x14ac:dyDescent="0.55000000000000004">
      <c r="B377" s="9"/>
      <c r="C377" s="9"/>
      <c r="D377" s="9"/>
      <c r="E377" s="9"/>
      <c r="R377" s="9"/>
    </row>
    <row r="378" spans="2:18" s="10" customFormat="1" x14ac:dyDescent="0.55000000000000004">
      <c r="B378" s="9"/>
      <c r="C378" s="9"/>
      <c r="D378" s="9"/>
      <c r="E378" s="9"/>
      <c r="R378" s="9"/>
    </row>
    <row r="379" spans="2:18" s="10" customFormat="1" x14ac:dyDescent="0.55000000000000004">
      <c r="B379" s="9"/>
      <c r="C379" s="9"/>
      <c r="D379" s="9"/>
      <c r="E379" s="9"/>
      <c r="R379" s="9"/>
    </row>
    <row r="380" spans="2:18" s="10" customFormat="1" x14ac:dyDescent="0.55000000000000004">
      <c r="B380" s="9"/>
      <c r="C380" s="9"/>
      <c r="D380" s="9"/>
      <c r="E380" s="9"/>
      <c r="R380" s="9"/>
    </row>
    <row r="381" spans="2:18" s="10" customFormat="1" x14ac:dyDescent="0.55000000000000004">
      <c r="B381" s="9"/>
      <c r="C381" s="9"/>
      <c r="D381" s="9"/>
      <c r="E381" s="9"/>
      <c r="R381" s="9"/>
    </row>
    <row r="382" spans="2:18" s="10" customFormat="1" x14ac:dyDescent="0.55000000000000004">
      <c r="B382" s="9"/>
      <c r="C382" s="9"/>
      <c r="D382" s="9"/>
      <c r="E382" s="9"/>
      <c r="R382" s="9"/>
    </row>
    <row r="383" spans="2:18" s="10" customFormat="1" x14ac:dyDescent="0.55000000000000004">
      <c r="B383" s="9"/>
      <c r="C383" s="9"/>
      <c r="D383" s="9"/>
      <c r="E383" s="9"/>
      <c r="R383" s="9"/>
    </row>
    <row r="384" spans="2:18" s="10" customFormat="1" x14ac:dyDescent="0.55000000000000004">
      <c r="B384" s="9"/>
      <c r="C384" s="9"/>
      <c r="D384" s="9"/>
      <c r="E384" s="9"/>
      <c r="R384" s="9"/>
    </row>
    <row r="385" spans="2:18" s="10" customFormat="1" x14ac:dyDescent="0.55000000000000004">
      <c r="B385" s="9"/>
      <c r="C385" s="9"/>
      <c r="D385" s="9"/>
      <c r="E385" s="9"/>
      <c r="R385" s="9"/>
    </row>
    <row r="386" spans="2:18" s="10" customFormat="1" x14ac:dyDescent="0.55000000000000004">
      <c r="B386" s="9"/>
      <c r="C386" s="9"/>
      <c r="D386" s="9"/>
      <c r="E386" s="9"/>
      <c r="R386" s="9"/>
    </row>
    <row r="387" spans="2:18" s="10" customFormat="1" x14ac:dyDescent="0.55000000000000004">
      <c r="B387" s="9"/>
      <c r="C387" s="9"/>
      <c r="D387" s="9"/>
      <c r="E387" s="9"/>
      <c r="R387" s="9"/>
    </row>
    <row r="388" spans="2:18" s="10" customFormat="1" x14ac:dyDescent="0.55000000000000004">
      <c r="B388" s="9"/>
      <c r="C388" s="9"/>
      <c r="D388" s="9"/>
      <c r="E388" s="9"/>
      <c r="R388" s="9"/>
    </row>
    <row r="389" spans="2:18" s="10" customFormat="1" x14ac:dyDescent="0.55000000000000004">
      <c r="B389" s="9"/>
      <c r="C389" s="9"/>
      <c r="D389" s="9"/>
      <c r="E389" s="9"/>
      <c r="R389" s="9"/>
    </row>
    <row r="390" spans="2:18" s="10" customFormat="1" x14ac:dyDescent="0.55000000000000004">
      <c r="B390" s="9"/>
      <c r="C390" s="9"/>
      <c r="D390" s="9"/>
      <c r="E390" s="9"/>
      <c r="R390" s="9"/>
    </row>
    <row r="391" spans="2:18" s="10" customFormat="1" x14ac:dyDescent="0.55000000000000004">
      <c r="B391" s="9"/>
      <c r="C391" s="9"/>
      <c r="D391" s="9"/>
      <c r="E391" s="9"/>
      <c r="R391" s="9"/>
    </row>
    <row r="392" spans="2:18" s="10" customFormat="1" x14ac:dyDescent="0.55000000000000004">
      <c r="B392" s="9"/>
      <c r="C392" s="9"/>
      <c r="D392" s="9"/>
      <c r="E392" s="9"/>
      <c r="R392" s="9"/>
    </row>
    <row r="393" spans="2:18" s="10" customFormat="1" x14ac:dyDescent="0.55000000000000004">
      <c r="B393" s="9"/>
      <c r="C393" s="9"/>
      <c r="D393" s="9"/>
      <c r="E393" s="9"/>
      <c r="R393" s="9"/>
    </row>
    <row r="394" spans="2:18" s="10" customFormat="1" x14ac:dyDescent="0.55000000000000004">
      <c r="B394" s="9"/>
      <c r="C394" s="9"/>
      <c r="D394" s="9"/>
      <c r="E394" s="9"/>
      <c r="R394" s="9"/>
    </row>
    <row r="395" spans="2:18" s="10" customFormat="1" x14ac:dyDescent="0.55000000000000004">
      <c r="B395" s="9"/>
      <c r="C395" s="9"/>
      <c r="D395" s="9"/>
      <c r="E395" s="9"/>
      <c r="R395" s="9"/>
    </row>
    <row r="396" spans="2:18" s="10" customFormat="1" x14ac:dyDescent="0.55000000000000004">
      <c r="B396" s="9"/>
      <c r="C396" s="9"/>
      <c r="D396" s="9"/>
      <c r="E396" s="9"/>
      <c r="R396" s="9"/>
    </row>
    <row r="397" spans="2:18" s="10" customFormat="1" x14ac:dyDescent="0.55000000000000004">
      <c r="B397" s="9"/>
      <c r="C397" s="9"/>
      <c r="D397" s="9"/>
      <c r="E397" s="9"/>
      <c r="R397" s="9"/>
    </row>
    <row r="398" spans="2:18" s="10" customFormat="1" x14ac:dyDescent="0.55000000000000004">
      <c r="B398" s="9"/>
      <c r="C398" s="9"/>
      <c r="D398" s="9"/>
      <c r="E398" s="9"/>
      <c r="R398" s="9"/>
    </row>
    <row r="399" spans="2:18" s="10" customFormat="1" x14ac:dyDescent="0.55000000000000004">
      <c r="B399" s="9"/>
      <c r="C399" s="9"/>
      <c r="D399" s="9"/>
      <c r="E399" s="9"/>
      <c r="R399" s="9"/>
    </row>
    <row r="400" spans="2:18" s="10" customFormat="1" x14ac:dyDescent="0.55000000000000004">
      <c r="B400" s="9"/>
      <c r="C400" s="9"/>
      <c r="D400" s="9"/>
      <c r="E400" s="9"/>
      <c r="R400" s="9"/>
    </row>
    <row r="401" spans="2:18" s="10" customFormat="1" x14ac:dyDescent="0.55000000000000004">
      <c r="B401" s="9"/>
      <c r="C401" s="9"/>
      <c r="D401" s="9"/>
      <c r="E401" s="9"/>
      <c r="R401" s="9"/>
    </row>
    <row r="402" spans="2:18" s="10" customFormat="1" x14ac:dyDescent="0.55000000000000004">
      <c r="B402" s="9"/>
      <c r="C402" s="9"/>
      <c r="D402" s="9"/>
      <c r="E402" s="9"/>
      <c r="R402" s="9"/>
    </row>
    <row r="403" spans="2:18" s="10" customFormat="1" x14ac:dyDescent="0.55000000000000004">
      <c r="B403" s="9"/>
      <c r="C403" s="9"/>
      <c r="D403" s="9"/>
      <c r="E403" s="9"/>
      <c r="R403" s="9"/>
    </row>
    <row r="404" spans="2:18" s="10" customFormat="1" x14ac:dyDescent="0.55000000000000004">
      <c r="B404" s="9"/>
      <c r="C404" s="9"/>
      <c r="D404" s="9"/>
      <c r="E404" s="9"/>
      <c r="R404" s="9"/>
    </row>
    <row r="405" spans="2:18" s="10" customFormat="1" x14ac:dyDescent="0.55000000000000004">
      <c r="B405" s="9"/>
      <c r="C405" s="9"/>
      <c r="D405" s="9"/>
      <c r="E405" s="9"/>
      <c r="R405" s="9"/>
    </row>
    <row r="406" spans="2:18" s="10" customFormat="1" x14ac:dyDescent="0.55000000000000004">
      <c r="B406" s="9"/>
      <c r="C406" s="9"/>
      <c r="D406" s="9"/>
      <c r="E406" s="9"/>
      <c r="R406" s="9"/>
    </row>
    <row r="407" spans="2:18" s="10" customFormat="1" x14ac:dyDescent="0.55000000000000004">
      <c r="B407" s="9"/>
      <c r="C407" s="9"/>
      <c r="D407" s="9"/>
      <c r="E407" s="9"/>
      <c r="R407" s="9"/>
    </row>
    <row r="408" spans="2:18" s="10" customFormat="1" x14ac:dyDescent="0.55000000000000004">
      <c r="B408" s="9"/>
      <c r="C408" s="9"/>
      <c r="D408" s="9"/>
      <c r="E408" s="9"/>
      <c r="R408" s="9"/>
    </row>
    <row r="409" spans="2:18" s="10" customFormat="1" x14ac:dyDescent="0.55000000000000004">
      <c r="B409" s="9"/>
      <c r="C409" s="9"/>
      <c r="D409" s="9"/>
      <c r="E409" s="9"/>
      <c r="R409" s="9"/>
    </row>
    <row r="410" spans="2:18" s="10" customFormat="1" x14ac:dyDescent="0.55000000000000004">
      <c r="B410" s="9"/>
      <c r="C410" s="9"/>
      <c r="D410" s="9"/>
      <c r="E410" s="9"/>
      <c r="R410" s="9"/>
    </row>
    <row r="411" spans="2:18" s="10" customFormat="1" x14ac:dyDescent="0.55000000000000004">
      <c r="B411" s="9"/>
      <c r="C411" s="9"/>
      <c r="D411" s="9"/>
      <c r="E411" s="9"/>
      <c r="R411" s="9"/>
    </row>
    <row r="412" spans="2:18" s="10" customFormat="1" x14ac:dyDescent="0.55000000000000004">
      <c r="B412" s="9"/>
      <c r="C412" s="9"/>
      <c r="D412" s="9"/>
      <c r="E412" s="9"/>
      <c r="R412" s="9"/>
    </row>
    <row r="413" spans="2:18" s="10" customFormat="1" x14ac:dyDescent="0.55000000000000004">
      <c r="B413" s="9"/>
      <c r="C413" s="9"/>
      <c r="D413" s="9"/>
      <c r="E413" s="9"/>
      <c r="R413" s="9"/>
    </row>
    <row r="414" spans="2:18" s="10" customFormat="1" x14ac:dyDescent="0.55000000000000004">
      <c r="B414" s="9"/>
      <c r="C414" s="9"/>
      <c r="D414" s="9"/>
      <c r="E414" s="9"/>
      <c r="R414" s="9"/>
    </row>
    <row r="415" spans="2:18" s="10" customFormat="1" x14ac:dyDescent="0.55000000000000004">
      <c r="B415" s="9"/>
      <c r="C415" s="9"/>
      <c r="D415" s="9"/>
      <c r="E415" s="9"/>
      <c r="R415" s="9"/>
    </row>
    <row r="416" spans="2:18" s="10" customFormat="1" x14ac:dyDescent="0.55000000000000004">
      <c r="B416" s="9"/>
      <c r="C416" s="9"/>
      <c r="D416" s="9"/>
      <c r="E416" s="9"/>
      <c r="R416" s="9"/>
    </row>
    <row r="417" spans="2:18" s="10" customFormat="1" x14ac:dyDescent="0.55000000000000004">
      <c r="B417" s="9"/>
      <c r="C417" s="9"/>
      <c r="D417" s="9"/>
      <c r="E417" s="9"/>
      <c r="R417" s="9"/>
    </row>
    <row r="418" spans="2:18" s="10" customFormat="1" x14ac:dyDescent="0.55000000000000004">
      <c r="B418" s="9"/>
      <c r="C418" s="9"/>
      <c r="D418" s="9"/>
      <c r="E418" s="9"/>
      <c r="R418" s="9"/>
    </row>
    <row r="419" spans="2:18" s="10" customFormat="1" x14ac:dyDescent="0.55000000000000004">
      <c r="B419" s="9"/>
      <c r="C419" s="9"/>
      <c r="D419" s="9"/>
      <c r="E419" s="9"/>
      <c r="R419" s="9"/>
    </row>
    <row r="420" spans="2:18" s="10" customFormat="1" x14ac:dyDescent="0.55000000000000004">
      <c r="B420" s="9"/>
      <c r="C420" s="9"/>
      <c r="D420" s="9"/>
      <c r="E420" s="9"/>
      <c r="R420" s="9"/>
    </row>
    <row r="421" spans="2:18" s="10" customFormat="1" x14ac:dyDescent="0.55000000000000004">
      <c r="B421" s="9"/>
      <c r="C421" s="9"/>
      <c r="D421" s="9"/>
      <c r="E421" s="9"/>
      <c r="R421" s="9"/>
    </row>
    <row r="422" spans="2:18" s="10" customFormat="1" x14ac:dyDescent="0.55000000000000004">
      <c r="B422" s="9"/>
      <c r="C422" s="9"/>
      <c r="D422" s="9"/>
      <c r="E422" s="9"/>
      <c r="R422" s="9"/>
    </row>
    <row r="423" spans="2:18" s="10" customFormat="1" x14ac:dyDescent="0.55000000000000004">
      <c r="B423" s="9"/>
      <c r="C423" s="9"/>
      <c r="D423" s="9"/>
      <c r="E423" s="9"/>
      <c r="R423" s="9"/>
    </row>
    <row r="424" spans="2:18" s="10" customFormat="1" x14ac:dyDescent="0.55000000000000004">
      <c r="B424" s="9"/>
      <c r="C424" s="9"/>
      <c r="D424" s="9"/>
      <c r="E424" s="9"/>
      <c r="R424" s="9"/>
    </row>
    <row r="425" spans="2:18" s="10" customFormat="1" x14ac:dyDescent="0.55000000000000004">
      <c r="B425" s="9"/>
      <c r="C425" s="9"/>
      <c r="D425" s="9"/>
      <c r="E425" s="9"/>
      <c r="R425" s="9"/>
    </row>
    <row r="426" spans="2:18" s="10" customFormat="1" x14ac:dyDescent="0.55000000000000004">
      <c r="B426" s="9"/>
      <c r="C426" s="9"/>
      <c r="D426" s="9"/>
      <c r="E426" s="9"/>
      <c r="R426" s="9"/>
    </row>
    <row r="427" spans="2:18" s="10" customFormat="1" x14ac:dyDescent="0.55000000000000004">
      <c r="B427" s="9"/>
      <c r="C427" s="9"/>
      <c r="D427" s="9"/>
      <c r="E427" s="9"/>
      <c r="R427" s="9"/>
    </row>
    <row r="428" spans="2:18" s="10" customFormat="1" x14ac:dyDescent="0.55000000000000004">
      <c r="B428" s="9"/>
      <c r="C428" s="9"/>
      <c r="D428" s="9"/>
      <c r="E428" s="9"/>
      <c r="R428" s="9"/>
    </row>
    <row r="429" spans="2:18" s="10" customFormat="1" x14ac:dyDescent="0.55000000000000004">
      <c r="B429" s="9"/>
      <c r="C429" s="9"/>
      <c r="D429" s="9"/>
      <c r="E429" s="9"/>
      <c r="R429" s="9"/>
    </row>
    <row r="430" spans="2:18" s="10" customFormat="1" x14ac:dyDescent="0.55000000000000004">
      <c r="B430" s="9"/>
      <c r="C430" s="9"/>
      <c r="D430" s="9"/>
      <c r="E430" s="9"/>
      <c r="R430" s="9"/>
    </row>
    <row r="431" spans="2:18" s="10" customFormat="1" x14ac:dyDescent="0.55000000000000004">
      <c r="B431" s="9"/>
      <c r="C431" s="9"/>
      <c r="D431" s="9"/>
      <c r="E431" s="9"/>
      <c r="R431" s="9"/>
    </row>
    <row r="432" spans="2:18" s="10" customFormat="1" x14ac:dyDescent="0.55000000000000004">
      <c r="B432" s="9"/>
      <c r="C432" s="9"/>
      <c r="D432" s="9"/>
      <c r="E432" s="9"/>
      <c r="R432" s="9"/>
    </row>
    <row r="433" spans="2:18" s="10" customFormat="1" x14ac:dyDescent="0.55000000000000004">
      <c r="B433" s="9"/>
      <c r="C433" s="9"/>
      <c r="D433" s="9"/>
      <c r="E433" s="9"/>
      <c r="R433" s="9"/>
    </row>
    <row r="434" spans="2:18" s="10" customFormat="1" x14ac:dyDescent="0.55000000000000004">
      <c r="B434" s="9"/>
      <c r="C434" s="9"/>
      <c r="D434" s="9"/>
      <c r="E434" s="9"/>
      <c r="R434" s="9"/>
    </row>
    <row r="435" spans="2:18" s="10" customFormat="1" x14ac:dyDescent="0.55000000000000004">
      <c r="B435" s="9"/>
      <c r="C435" s="9"/>
      <c r="D435" s="9"/>
      <c r="E435" s="9"/>
      <c r="R435" s="9"/>
    </row>
    <row r="436" spans="2:18" s="10" customFormat="1" x14ac:dyDescent="0.55000000000000004">
      <c r="B436" s="9"/>
      <c r="C436" s="9"/>
      <c r="D436" s="9"/>
      <c r="E436" s="9"/>
      <c r="R436" s="9"/>
    </row>
    <row r="437" spans="2:18" s="10" customFormat="1" x14ac:dyDescent="0.55000000000000004">
      <c r="B437" s="9"/>
      <c r="C437" s="9"/>
      <c r="D437" s="9"/>
      <c r="E437" s="9"/>
      <c r="R437" s="9"/>
    </row>
    <row r="438" spans="2:18" s="10" customFormat="1" x14ac:dyDescent="0.55000000000000004">
      <c r="B438" s="9"/>
      <c r="C438" s="9"/>
      <c r="D438" s="9"/>
      <c r="E438" s="9"/>
      <c r="R438" s="9"/>
    </row>
    <row r="439" spans="2:18" s="10" customFormat="1" x14ac:dyDescent="0.55000000000000004">
      <c r="B439" s="9"/>
      <c r="C439" s="9"/>
      <c r="D439" s="9"/>
      <c r="E439" s="9"/>
      <c r="R439" s="9"/>
    </row>
    <row r="440" spans="2:18" s="10" customFormat="1" x14ac:dyDescent="0.55000000000000004">
      <c r="B440" s="9"/>
      <c r="C440" s="9"/>
      <c r="D440" s="9"/>
      <c r="E440" s="9"/>
      <c r="R440" s="9"/>
    </row>
    <row r="441" spans="2:18" s="10" customFormat="1" x14ac:dyDescent="0.55000000000000004">
      <c r="B441" s="9"/>
      <c r="C441" s="9"/>
      <c r="D441" s="9"/>
      <c r="E441" s="9"/>
      <c r="R441" s="9"/>
    </row>
    <row r="442" spans="2:18" s="10" customFormat="1" x14ac:dyDescent="0.55000000000000004">
      <c r="B442" s="9"/>
      <c r="C442" s="9"/>
      <c r="D442" s="9"/>
      <c r="E442" s="9"/>
      <c r="R442" s="9"/>
    </row>
    <row r="443" spans="2:18" s="10" customFormat="1" x14ac:dyDescent="0.55000000000000004">
      <c r="B443" s="9"/>
      <c r="C443" s="9"/>
      <c r="D443" s="9"/>
      <c r="E443" s="9"/>
      <c r="R443" s="9"/>
    </row>
    <row r="444" spans="2:18" s="10" customFormat="1" x14ac:dyDescent="0.55000000000000004">
      <c r="B444" s="9"/>
      <c r="C444" s="9"/>
      <c r="D444" s="9"/>
      <c r="E444" s="9"/>
      <c r="R444" s="9"/>
    </row>
    <row r="445" spans="2:18" s="10" customFormat="1" x14ac:dyDescent="0.55000000000000004">
      <c r="B445" s="9"/>
      <c r="C445" s="9"/>
      <c r="D445" s="9"/>
      <c r="E445" s="9"/>
      <c r="R445" s="9"/>
    </row>
    <row r="446" spans="2:18" s="10" customFormat="1" x14ac:dyDescent="0.55000000000000004">
      <c r="B446" s="9"/>
      <c r="C446" s="9"/>
      <c r="D446" s="9"/>
      <c r="E446" s="9"/>
      <c r="R446" s="9"/>
    </row>
    <row r="447" spans="2:18" s="10" customFormat="1" x14ac:dyDescent="0.55000000000000004">
      <c r="B447" s="9"/>
      <c r="C447" s="9"/>
      <c r="D447" s="9"/>
      <c r="E447" s="9"/>
      <c r="R447" s="9"/>
    </row>
    <row r="448" spans="2:18" s="10" customFormat="1" x14ac:dyDescent="0.55000000000000004">
      <c r="B448" s="9"/>
      <c r="C448" s="9"/>
      <c r="D448" s="9"/>
      <c r="E448" s="9"/>
      <c r="R448" s="9"/>
    </row>
    <row r="449" spans="2:18" s="10" customFormat="1" x14ac:dyDescent="0.55000000000000004">
      <c r="B449" s="9"/>
      <c r="C449" s="9"/>
      <c r="D449" s="9"/>
      <c r="E449" s="9"/>
      <c r="R449" s="9"/>
    </row>
    <row r="450" spans="2:18" s="10" customFormat="1" x14ac:dyDescent="0.55000000000000004">
      <c r="B450" s="9"/>
      <c r="C450" s="9"/>
      <c r="D450" s="9"/>
      <c r="E450" s="9"/>
      <c r="R450" s="9"/>
    </row>
    <row r="451" spans="2:18" s="10" customFormat="1" x14ac:dyDescent="0.55000000000000004">
      <c r="B451" s="9"/>
      <c r="C451" s="9"/>
      <c r="D451" s="9"/>
      <c r="E451" s="9"/>
      <c r="R451" s="9"/>
    </row>
    <row r="452" spans="2:18" s="10" customFormat="1" x14ac:dyDescent="0.55000000000000004">
      <c r="B452" s="9"/>
      <c r="C452" s="9"/>
      <c r="D452" s="9"/>
      <c r="E452" s="9"/>
      <c r="R452" s="9"/>
    </row>
    <row r="453" spans="2:18" s="10" customFormat="1" x14ac:dyDescent="0.55000000000000004">
      <c r="B453" s="9"/>
      <c r="C453" s="9"/>
      <c r="D453" s="9"/>
      <c r="E453" s="9"/>
      <c r="R453" s="9"/>
    </row>
    <row r="454" spans="2:18" s="10" customFormat="1" x14ac:dyDescent="0.55000000000000004">
      <c r="B454" s="9"/>
      <c r="C454" s="9"/>
      <c r="D454" s="9"/>
      <c r="E454" s="9"/>
      <c r="R454" s="9"/>
    </row>
    <row r="455" spans="2:18" s="10" customFormat="1" x14ac:dyDescent="0.55000000000000004">
      <c r="B455" s="9"/>
      <c r="C455" s="9"/>
      <c r="D455" s="9"/>
      <c r="E455" s="9"/>
      <c r="R455" s="9"/>
    </row>
    <row r="456" spans="2:18" s="10" customFormat="1" x14ac:dyDescent="0.55000000000000004">
      <c r="B456" s="9"/>
      <c r="C456" s="9"/>
      <c r="D456" s="9"/>
      <c r="E456" s="9"/>
      <c r="R456" s="9"/>
    </row>
    <row r="457" spans="2:18" s="10" customFormat="1" x14ac:dyDescent="0.55000000000000004">
      <c r="B457" s="9"/>
      <c r="C457" s="9"/>
      <c r="D457" s="9"/>
      <c r="E457" s="9"/>
      <c r="R457" s="9"/>
    </row>
    <row r="458" spans="2:18" s="10" customFormat="1" x14ac:dyDescent="0.55000000000000004">
      <c r="B458" s="9"/>
      <c r="C458" s="9"/>
      <c r="D458" s="9"/>
      <c r="E458" s="9"/>
      <c r="R458" s="9"/>
    </row>
    <row r="459" spans="2:18" s="10" customFormat="1" x14ac:dyDescent="0.55000000000000004">
      <c r="B459" s="9"/>
      <c r="C459" s="9"/>
      <c r="D459" s="9"/>
      <c r="E459" s="9"/>
      <c r="R459" s="9"/>
    </row>
    <row r="460" spans="2:18" s="10" customFormat="1" x14ac:dyDescent="0.55000000000000004">
      <c r="B460" s="9"/>
      <c r="C460" s="9"/>
      <c r="D460" s="9"/>
      <c r="E460" s="9"/>
      <c r="R460" s="9"/>
    </row>
    <row r="461" spans="2:18" s="10" customFormat="1" x14ac:dyDescent="0.55000000000000004">
      <c r="B461" s="9"/>
      <c r="C461" s="9"/>
      <c r="D461" s="9"/>
      <c r="E461" s="9"/>
      <c r="R461" s="9"/>
    </row>
    <row r="462" spans="2:18" s="10" customFormat="1" x14ac:dyDescent="0.55000000000000004">
      <c r="B462" s="9"/>
      <c r="C462" s="9"/>
      <c r="D462" s="9"/>
      <c r="E462" s="9"/>
      <c r="R462" s="9"/>
    </row>
    <row r="463" spans="2:18" s="10" customFormat="1" x14ac:dyDescent="0.55000000000000004">
      <c r="B463" s="9"/>
      <c r="C463" s="9"/>
      <c r="D463" s="9"/>
      <c r="E463" s="9"/>
      <c r="R463" s="9"/>
    </row>
    <row r="464" spans="2:18" s="10" customFormat="1" x14ac:dyDescent="0.55000000000000004">
      <c r="B464" s="9"/>
      <c r="C464" s="9"/>
      <c r="D464" s="9"/>
      <c r="E464" s="9"/>
      <c r="R464" s="9"/>
    </row>
    <row r="465" spans="2:18" s="10" customFormat="1" x14ac:dyDescent="0.55000000000000004">
      <c r="B465" s="9"/>
      <c r="C465" s="9"/>
      <c r="D465" s="9"/>
      <c r="E465" s="9"/>
      <c r="R465" s="9"/>
    </row>
    <row r="466" spans="2:18" s="10" customFormat="1" x14ac:dyDescent="0.55000000000000004">
      <c r="B466" s="9"/>
      <c r="C466" s="9"/>
      <c r="D466" s="9"/>
      <c r="E466" s="9"/>
      <c r="R466" s="9"/>
    </row>
    <row r="467" spans="2:18" s="10" customFormat="1" x14ac:dyDescent="0.55000000000000004">
      <c r="B467" s="9"/>
      <c r="C467" s="9"/>
      <c r="D467" s="9"/>
      <c r="E467" s="9"/>
      <c r="R467" s="9"/>
    </row>
    <row r="468" spans="2:18" s="10" customFormat="1" x14ac:dyDescent="0.55000000000000004">
      <c r="B468" s="9"/>
      <c r="C468" s="9"/>
      <c r="D468" s="9"/>
      <c r="E468" s="9"/>
      <c r="R468" s="9"/>
    </row>
    <row r="469" spans="2:18" s="10" customFormat="1" x14ac:dyDescent="0.55000000000000004">
      <c r="B469" s="9"/>
      <c r="C469" s="9"/>
      <c r="D469" s="9"/>
      <c r="E469" s="9"/>
      <c r="R469" s="9"/>
    </row>
    <row r="470" spans="2:18" s="10" customFormat="1" x14ac:dyDescent="0.55000000000000004">
      <c r="B470" s="9"/>
      <c r="C470" s="9"/>
      <c r="D470" s="9"/>
      <c r="E470" s="9"/>
      <c r="R470" s="9"/>
    </row>
    <row r="471" spans="2:18" s="10" customFormat="1" x14ac:dyDescent="0.55000000000000004">
      <c r="B471" s="9"/>
      <c r="C471" s="9"/>
      <c r="D471" s="9"/>
      <c r="E471" s="9"/>
      <c r="R471" s="9"/>
    </row>
    <row r="472" spans="2:18" s="10" customFormat="1" x14ac:dyDescent="0.55000000000000004">
      <c r="B472" s="9"/>
      <c r="C472" s="9"/>
      <c r="D472" s="9"/>
      <c r="E472" s="9"/>
      <c r="R472" s="9"/>
    </row>
    <row r="473" spans="2:18" s="10" customFormat="1" x14ac:dyDescent="0.55000000000000004">
      <c r="B473" s="9"/>
      <c r="C473" s="9"/>
      <c r="D473" s="9"/>
      <c r="E473" s="9"/>
      <c r="R473" s="9"/>
    </row>
    <row r="474" spans="2:18" s="10" customFormat="1" x14ac:dyDescent="0.55000000000000004">
      <c r="B474" s="9"/>
      <c r="C474" s="9"/>
      <c r="D474" s="9"/>
      <c r="E474" s="9"/>
      <c r="R474" s="9"/>
    </row>
    <row r="475" spans="2:18" s="10" customFormat="1" x14ac:dyDescent="0.55000000000000004">
      <c r="B475" s="9"/>
      <c r="C475" s="9"/>
      <c r="D475" s="9"/>
      <c r="E475" s="9"/>
      <c r="R475" s="9"/>
    </row>
    <row r="476" spans="2:18" s="10" customFormat="1" x14ac:dyDescent="0.55000000000000004">
      <c r="B476" s="9"/>
      <c r="C476" s="9"/>
      <c r="D476" s="9"/>
      <c r="E476" s="9"/>
      <c r="R476" s="9"/>
    </row>
    <row r="477" spans="2:18" s="10" customFormat="1" x14ac:dyDescent="0.55000000000000004">
      <c r="B477" s="9"/>
      <c r="C477" s="9"/>
      <c r="D477" s="9"/>
      <c r="E477" s="9"/>
      <c r="R477" s="9"/>
    </row>
    <row r="478" spans="2:18" s="10" customFormat="1" x14ac:dyDescent="0.55000000000000004">
      <c r="B478" s="9"/>
      <c r="C478" s="9"/>
      <c r="D478" s="9"/>
      <c r="E478" s="9"/>
      <c r="R478" s="9"/>
    </row>
    <row r="479" spans="2:18" s="10" customFormat="1" x14ac:dyDescent="0.55000000000000004">
      <c r="B479" s="9"/>
      <c r="C479" s="9"/>
      <c r="D479" s="9"/>
      <c r="E479" s="9"/>
      <c r="R479" s="9"/>
    </row>
    <row r="480" spans="2:18" s="10" customFormat="1" x14ac:dyDescent="0.55000000000000004">
      <c r="B480" s="9"/>
      <c r="C480" s="9"/>
      <c r="D480" s="9"/>
      <c r="E480" s="9"/>
      <c r="R480" s="9"/>
    </row>
    <row r="481" spans="2:18" s="10" customFormat="1" x14ac:dyDescent="0.55000000000000004">
      <c r="B481" s="9"/>
      <c r="C481" s="9"/>
      <c r="D481" s="9"/>
      <c r="E481" s="9"/>
      <c r="R481" s="9"/>
    </row>
    <row r="482" spans="2:18" s="10" customFormat="1" x14ac:dyDescent="0.55000000000000004">
      <c r="B482" s="9"/>
      <c r="C482" s="9"/>
      <c r="D482" s="9"/>
      <c r="E482" s="9"/>
      <c r="R482" s="9"/>
    </row>
    <row r="483" spans="2:18" s="10" customFormat="1" x14ac:dyDescent="0.55000000000000004">
      <c r="B483" s="9"/>
      <c r="C483" s="9"/>
      <c r="D483" s="9"/>
      <c r="E483" s="9"/>
      <c r="R483" s="9"/>
    </row>
    <row r="484" spans="2:18" s="10" customFormat="1" x14ac:dyDescent="0.55000000000000004">
      <c r="B484" s="9"/>
      <c r="C484" s="9"/>
      <c r="D484" s="9"/>
      <c r="E484" s="9"/>
      <c r="R484" s="9"/>
    </row>
    <row r="485" spans="2:18" s="10" customFormat="1" x14ac:dyDescent="0.55000000000000004">
      <c r="B485" s="9"/>
      <c r="C485" s="9"/>
      <c r="D485" s="9"/>
      <c r="E485" s="9"/>
      <c r="R485" s="9"/>
    </row>
    <row r="486" spans="2:18" s="10" customFormat="1" x14ac:dyDescent="0.55000000000000004">
      <c r="B486" s="9"/>
      <c r="C486" s="9"/>
      <c r="D486" s="9"/>
      <c r="E486" s="9"/>
      <c r="R486" s="9"/>
    </row>
    <row r="487" spans="2:18" s="10" customFormat="1" x14ac:dyDescent="0.55000000000000004">
      <c r="B487" s="9"/>
      <c r="C487" s="9"/>
      <c r="D487" s="9"/>
      <c r="E487" s="9"/>
      <c r="R487" s="9"/>
    </row>
    <row r="488" spans="2:18" s="10" customFormat="1" x14ac:dyDescent="0.55000000000000004">
      <c r="B488" s="9"/>
      <c r="C488" s="9"/>
      <c r="D488" s="9"/>
      <c r="E488" s="9"/>
      <c r="R488" s="9"/>
    </row>
    <row r="489" spans="2:18" s="10" customFormat="1" x14ac:dyDescent="0.55000000000000004">
      <c r="B489" s="9"/>
      <c r="C489" s="9"/>
      <c r="D489" s="9"/>
      <c r="E489" s="9"/>
      <c r="R489" s="9"/>
    </row>
    <row r="490" spans="2:18" s="10" customFormat="1" x14ac:dyDescent="0.55000000000000004">
      <c r="B490" s="9"/>
      <c r="C490" s="9"/>
      <c r="D490" s="9"/>
      <c r="E490" s="9"/>
      <c r="R490" s="9"/>
    </row>
    <row r="491" spans="2:18" s="10" customFormat="1" x14ac:dyDescent="0.55000000000000004">
      <c r="B491" s="9"/>
      <c r="C491" s="9"/>
      <c r="D491" s="9"/>
      <c r="E491" s="9"/>
      <c r="R491" s="9"/>
    </row>
    <row r="492" spans="2:18" s="10" customFormat="1" x14ac:dyDescent="0.55000000000000004">
      <c r="B492" s="9"/>
      <c r="C492" s="9"/>
      <c r="D492" s="9"/>
      <c r="E492" s="9"/>
      <c r="R492" s="9"/>
    </row>
    <row r="493" spans="2:18" s="10" customFormat="1" x14ac:dyDescent="0.55000000000000004">
      <c r="B493" s="9"/>
      <c r="C493" s="9"/>
      <c r="D493" s="9"/>
      <c r="E493" s="9"/>
      <c r="R493" s="9"/>
    </row>
    <row r="494" spans="2:18" s="10" customFormat="1" x14ac:dyDescent="0.55000000000000004">
      <c r="B494" s="9"/>
      <c r="C494" s="9"/>
      <c r="D494" s="9"/>
      <c r="E494" s="9"/>
      <c r="R494" s="9"/>
    </row>
    <row r="495" spans="2:18" s="10" customFormat="1" x14ac:dyDescent="0.55000000000000004">
      <c r="B495" s="9"/>
      <c r="C495" s="9"/>
      <c r="D495" s="9"/>
      <c r="E495" s="9"/>
      <c r="R495" s="9"/>
    </row>
    <row r="496" spans="2:18" s="10" customFormat="1" x14ac:dyDescent="0.55000000000000004">
      <c r="B496" s="9"/>
      <c r="C496" s="9"/>
      <c r="D496" s="9"/>
      <c r="E496" s="9"/>
      <c r="R496" s="9"/>
    </row>
    <row r="497" spans="2:18" s="10" customFormat="1" x14ac:dyDescent="0.55000000000000004">
      <c r="B497" s="9"/>
      <c r="C497" s="9"/>
      <c r="D497" s="9"/>
      <c r="E497" s="9"/>
      <c r="R497" s="9"/>
    </row>
    <row r="498" spans="2:18" s="10" customFormat="1" x14ac:dyDescent="0.55000000000000004">
      <c r="B498" s="9"/>
      <c r="C498" s="9"/>
      <c r="D498" s="9"/>
      <c r="E498" s="9"/>
      <c r="R498" s="9"/>
    </row>
    <row r="499" spans="2:18" s="10" customFormat="1" x14ac:dyDescent="0.55000000000000004">
      <c r="B499" s="9"/>
      <c r="C499" s="9"/>
      <c r="D499" s="9"/>
      <c r="E499" s="9"/>
      <c r="R499" s="9"/>
    </row>
    <row r="500" spans="2:18" s="10" customFormat="1" x14ac:dyDescent="0.55000000000000004">
      <c r="B500" s="9"/>
      <c r="C500" s="9"/>
      <c r="D500" s="9"/>
      <c r="E500" s="9"/>
      <c r="R500" s="9"/>
    </row>
    <row r="501" spans="2:18" s="10" customFormat="1" x14ac:dyDescent="0.55000000000000004">
      <c r="B501" s="9"/>
      <c r="C501" s="9"/>
      <c r="D501" s="9"/>
      <c r="E501" s="9"/>
      <c r="R501" s="9"/>
    </row>
    <row r="502" spans="2:18" s="10" customFormat="1" x14ac:dyDescent="0.55000000000000004">
      <c r="B502" s="9"/>
      <c r="C502" s="9"/>
      <c r="D502" s="9"/>
      <c r="E502" s="9"/>
      <c r="R502" s="9"/>
    </row>
    <row r="503" spans="2:18" s="10" customFormat="1" x14ac:dyDescent="0.55000000000000004">
      <c r="B503" s="9"/>
      <c r="C503" s="9"/>
      <c r="D503" s="9"/>
      <c r="E503" s="9"/>
      <c r="R503" s="9"/>
    </row>
    <row r="504" spans="2:18" s="10" customFormat="1" x14ac:dyDescent="0.55000000000000004">
      <c r="B504" s="9"/>
      <c r="C504" s="9"/>
      <c r="D504" s="9"/>
      <c r="E504" s="9"/>
      <c r="R504" s="9"/>
    </row>
    <row r="505" spans="2:18" s="10" customFormat="1" x14ac:dyDescent="0.55000000000000004">
      <c r="B505" s="9"/>
      <c r="C505" s="9"/>
      <c r="D505" s="9"/>
      <c r="E505" s="9"/>
      <c r="R505" s="9"/>
    </row>
    <row r="506" spans="2:18" s="10" customFormat="1" x14ac:dyDescent="0.55000000000000004">
      <c r="B506" s="9"/>
      <c r="C506" s="9"/>
      <c r="D506" s="9"/>
      <c r="E506" s="9"/>
      <c r="R506" s="9"/>
    </row>
    <row r="507" spans="2:18" s="10" customFormat="1" x14ac:dyDescent="0.55000000000000004">
      <c r="B507" s="9"/>
      <c r="C507" s="9"/>
      <c r="D507" s="9"/>
      <c r="E507" s="9"/>
      <c r="R507" s="9"/>
    </row>
    <row r="508" spans="2:18" s="10" customFormat="1" x14ac:dyDescent="0.55000000000000004">
      <c r="B508" s="9"/>
      <c r="C508" s="9"/>
      <c r="D508" s="9"/>
      <c r="E508" s="9"/>
      <c r="R508" s="9"/>
    </row>
    <row r="509" spans="2:18" s="10" customFormat="1" x14ac:dyDescent="0.55000000000000004">
      <c r="B509" s="9"/>
      <c r="C509" s="9"/>
      <c r="D509" s="9"/>
      <c r="E509" s="9"/>
      <c r="R509" s="9"/>
    </row>
    <row r="510" spans="2:18" s="10" customFormat="1" x14ac:dyDescent="0.55000000000000004">
      <c r="B510" s="9"/>
      <c r="C510" s="9"/>
      <c r="D510" s="9"/>
      <c r="E510" s="9"/>
      <c r="R510" s="9"/>
    </row>
    <row r="511" spans="2:18" s="10" customFormat="1" x14ac:dyDescent="0.55000000000000004">
      <c r="B511" s="9"/>
      <c r="C511" s="9"/>
      <c r="D511" s="9"/>
      <c r="E511" s="9"/>
      <c r="R511" s="9"/>
    </row>
    <row r="512" spans="2:18" s="10" customFormat="1" x14ac:dyDescent="0.55000000000000004">
      <c r="B512" s="9"/>
      <c r="C512" s="9"/>
      <c r="D512" s="9"/>
      <c r="E512" s="9"/>
      <c r="R512" s="9"/>
    </row>
    <row r="513" spans="2:18" s="10" customFormat="1" x14ac:dyDescent="0.55000000000000004">
      <c r="B513" s="9"/>
      <c r="C513" s="9"/>
      <c r="D513" s="9"/>
      <c r="E513" s="9"/>
      <c r="R513" s="9"/>
    </row>
    <row r="514" spans="2:18" s="10" customFormat="1" x14ac:dyDescent="0.55000000000000004">
      <c r="B514" s="9"/>
      <c r="C514" s="9"/>
      <c r="D514" s="9"/>
      <c r="E514" s="9"/>
      <c r="R514" s="9"/>
    </row>
    <row r="515" spans="2:18" s="10" customFormat="1" x14ac:dyDescent="0.55000000000000004">
      <c r="B515" s="9"/>
      <c r="C515" s="9"/>
      <c r="D515" s="9"/>
      <c r="E515" s="9"/>
      <c r="R515" s="9"/>
    </row>
    <row r="516" spans="2:18" s="10" customFormat="1" x14ac:dyDescent="0.55000000000000004">
      <c r="B516" s="9"/>
      <c r="C516" s="9"/>
      <c r="D516" s="9"/>
      <c r="E516" s="9"/>
      <c r="R516" s="9"/>
    </row>
    <row r="517" spans="2:18" s="10" customFormat="1" x14ac:dyDescent="0.55000000000000004">
      <c r="B517" s="9"/>
      <c r="C517" s="9"/>
      <c r="D517" s="9"/>
      <c r="E517" s="9"/>
      <c r="R517" s="9"/>
    </row>
    <row r="518" spans="2:18" s="10" customFormat="1" x14ac:dyDescent="0.55000000000000004">
      <c r="B518" s="9"/>
      <c r="C518" s="9"/>
      <c r="D518" s="9"/>
      <c r="E518" s="9"/>
      <c r="R518" s="9"/>
    </row>
    <row r="519" spans="2:18" s="10" customFormat="1" x14ac:dyDescent="0.55000000000000004">
      <c r="B519" s="9"/>
      <c r="C519" s="9"/>
      <c r="D519" s="9"/>
      <c r="E519" s="9"/>
      <c r="R519" s="9"/>
    </row>
    <row r="520" spans="2:18" s="10" customFormat="1" x14ac:dyDescent="0.55000000000000004">
      <c r="B520" s="9"/>
      <c r="C520" s="9"/>
      <c r="D520" s="9"/>
      <c r="E520" s="9"/>
      <c r="R520" s="9"/>
    </row>
    <row r="521" spans="2:18" s="10" customFormat="1" x14ac:dyDescent="0.55000000000000004">
      <c r="B521" s="9"/>
      <c r="C521" s="9"/>
      <c r="D521" s="9"/>
      <c r="E521" s="9"/>
      <c r="R521" s="9"/>
    </row>
    <row r="522" spans="2:18" s="10" customFormat="1" x14ac:dyDescent="0.55000000000000004">
      <c r="B522" s="9"/>
      <c r="C522" s="9"/>
      <c r="D522" s="9"/>
      <c r="E522" s="9"/>
      <c r="R522" s="9"/>
    </row>
    <row r="523" spans="2:18" s="10" customFormat="1" x14ac:dyDescent="0.55000000000000004">
      <c r="B523" s="9"/>
      <c r="C523" s="9"/>
      <c r="D523" s="9"/>
      <c r="E523" s="9"/>
      <c r="R523" s="9"/>
    </row>
    <row r="524" spans="2:18" s="10" customFormat="1" x14ac:dyDescent="0.55000000000000004">
      <c r="B524" s="9"/>
      <c r="C524" s="9"/>
      <c r="D524" s="9"/>
      <c r="E524" s="9"/>
      <c r="R524" s="9"/>
    </row>
    <row r="525" spans="2:18" s="10" customFormat="1" x14ac:dyDescent="0.55000000000000004">
      <c r="B525" s="9"/>
      <c r="C525" s="9"/>
      <c r="D525" s="9"/>
      <c r="E525" s="9"/>
      <c r="R525" s="9"/>
    </row>
    <row r="526" spans="2:18" s="10" customFormat="1" x14ac:dyDescent="0.55000000000000004">
      <c r="B526" s="9"/>
      <c r="C526" s="9"/>
      <c r="D526" s="9"/>
      <c r="E526" s="9"/>
      <c r="R526" s="9"/>
    </row>
    <row r="527" spans="2:18" s="10" customFormat="1" x14ac:dyDescent="0.55000000000000004">
      <c r="B527" s="9"/>
      <c r="C527" s="9"/>
      <c r="D527" s="9"/>
      <c r="E527" s="9"/>
      <c r="R527" s="9"/>
    </row>
    <row r="528" spans="2:18" s="10" customFormat="1" x14ac:dyDescent="0.55000000000000004">
      <c r="B528" s="9"/>
      <c r="C528" s="9"/>
      <c r="D528" s="9"/>
      <c r="E528" s="9"/>
      <c r="R528" s="9"/>
    </row>
    <row r="529" spans="2:18" s="10" customFormat="1" x14ac:dyDescent="0.55000000000000004">
      <c r="B529" s="9"/>
      <c r="C529" s="9"/>
      <c r="D529" s="9"/>
      <c r="E529" s="9"/>
      <c r="R529" s="9"/>
    </row>
    <row r="530" spans="2:18" s="10" customFormat="1" x14ac:dyDescent="0.55000000000000004">
      <c r="B530" s="9"/>
      <c r="C530" s="9"/>
      <c r="D530" s="9"/>
      <c r="E530" s="9"/>
      <c r="R530" s="9"/>
    </row>
    <row r="531" spans="2:18" s="10" customFormat="1" x14ac:dyDescent="0.55000000000000004">
      <c r="B531" s="9"/>
      <c r="C531" s="9"/>
      <c r="D531" s="9"/>
      <c r="E531" s="9"/>
      <c r="R531" s="9"/>
    </row>
    <row r="532" spans="2:18" s="10" customFormat="1" x14ac:dyDescent="0.55000000000000004">
      <c r="B532" s="9"/>
      <c r="C532" s="9"/>
      <c r="D532" s="9"/>
      <c r="E532" s="9"/>
      <c r="R532" s="9"/>
    </row>
    <row r="533" spans="2:18" s="10" customFormat="1" x14ac:dyDescent="0.55000000000000004">
      <c r="B533" s="9"/>
      <c r="C533" s="9"/>
      <c r="D533" s="9"/>
      <c r="E533" s="9"/>
      <c r="R533" s="9"/>
    </row>
    <row r="534" spans="2:18" s="10" customFormat="1" x14ac:dyDescent="0.55000000000000004">
      <c r="B534" s="9"/>
      <c r="C534" s="9"/>
      <c r="D534" s="9"/>
      <c r="E534" s="9"/>
      <c r="R534" s="9"/>
    </row>
    <row r="535" spans="2:18" s="10" customFormat="1" x14ac:dyDescent="0.55000000000000004">
      <c r="B535" s="9"/>
      <c r="C535" s="9"/>
      <c r="D535" s="9"/>
      <c r="E535" s="9"/>
      <c r="R535" s="9"/>
    </row>
    <row r="536" spans="2:18" s="10" customFormat="1" x14ac:dyDescent="0.55000000000000004">
      <c r="B536" s="9"/>
      <c r="C536" s="9"/>
      <c r="D536" s="9"/>
      <c r="E536" s="9"/>
      <c r="R536" s="9"/>
    </row>
    <row r="537" spans="2:18" s="10" customFormat="1" x14ac:dyDescent="0.55000000000000004">
      <c r="B537" s="9"/>
      <c r="C537" s="9"/>
      <c r="D537" s="9"/>
      <c r="E537" s="9"/>
      <c r="R537" s="9"/>
    </row>
  </sheetData>
  <mergeCells count="43">
    <mergeCell ref="B35:P39"/>
    <mergeCell ref="B47:P50"/>
    <mergeCell ref="B57:P60"/>
    <mergeCell ref="B65:P77"/>
    <mergeCell ref="B44:P44"/>
    <mergeCell ref="D3:D5"/>
    <mergeCell ref="A22:A24"/>
    <mergeCell ref="A26:A28"/>
    <mergeCell ref="A29:A30"/>
    <mergeCell ref="A31:A32"/>
    <mergeCell ref="A7:A9"/>
    <mergeCell ref="A10:A11"/>
    <mergeCell ref="A12:A13"/>
    <mergeCell ref="A15:A17"/>
    <mergeCell ref="A20:A21"/>
    <mergeCell ref="A63:A64"/>
    <mergeCell ref="A33:A34"/>
    <mergeCell ref="A35:A36"/>
    <mergeCell ref="A37:A38"/>
    <mergeCell ref="A40:A41"/>
    <mergeCell ref="A42:A43"/>
    <mergeCell ref="A45:A46"/>
    <mergeCell ref="A48:A49"/>
    <mergeCell ref="A51:A52"/>
    <mergeCell ref="A55:A56"/>
    <mergeCell ref="A59:A60"/>
    <mergeCell ref="A61:A62"/>
    <mergeCell ref="Q3:Q5"/>
    <mergeCell ref="A3:A5"/>
    <mergeCell ref="B3:B5"/>
    <mergeCell ref="C3:C5"/>
    <mergeCell ref="F3:F5"/>
    <mergeCell ref="G3:G5"/>
    <mergeCell ref="J3:J5"/>
    <mergeCell ref="L3:L5"/>
    <mergeCell ref="N3:N5"/>
    <mergeCell ref="E3:E5"/>
    <mergeCell ref="H3:H5"/>
    <mergeCell ref="I3:I5"/>
    <mergeCell ref="K3:K5"/>
    <mergeCell ref="M3:M5"/>
    <mergeCell ref="O3:O5"/>
    <mergeCell ref="P3:P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32"/>
  <sheetViews>
    <sheetView topLeftCell="A63" zoomScale="62" workbookViewId="0">
      <selection activeCell="S6" sqref="S6"/>
    </sheetView>
  </sheetViews>
  <sheetFormatPr baseColWidth="10" defaultRowHeight="14.4" x14ac:dyDescent="0.55000000000000004"/>
  <cols>
    <col min="1" max="1" width="18.83984375" customWidth="1"/>
    <col min="2" max="2" width="16.47265625" style="1" customWidth="1"/>
    <col min="3" max="3" width="16" style="16" hidden="1" customWidth="1"/>
    <col min="4" max="4" width="16" style="9" customWidth="1"/>
    <col min="5" max="5" width="16" style="24" hidden="1" customWidth="1"/>
    <col min="6" max="6" width="14" style="25" customWidth="1"/>
    <col min="7" max="7" width="14.3125" customWidth="1"/>
    <col min="8" max="8" width="0" hidden="1" customWidth="1"/>
    <col min="9" max="9" width="13.83984375" style="21" hidden="1" customWidth="1"/>
    <col min="10" max="10" width="13.83984375" style="21" customWidth="1"/>
    <col min="11" max="11" width="13" style="27" hidden="1" customWidth="1"/>
    <col min="12" max="12" width="13" style="27" customWidth="1"/>
    <col min="13" max="13" width="13.47265625" style="18" hidden="1" customWidth="1"/>
    <col min="14" max="14" width="13.47265625" style="18" customWidth="1"/>
    <col min="15" max="15" width="14.3125" style="29" hidden="1" customWidth="1"/>
    <col min="16" max="16" width="14.3125" style="29" customWidth="1"/>
    <col min="17" max="17" width="18.3125" hidden="1" customWidth="1"/>
  </cols>
  <sheetData>
    <row r="1" spans="1:19" s="10" customFormat="1" x14ac:dyDescent="0.55000000000000004">
      <c r="B1" s="9"/>
      <c r="C1" s="9"/>
      <c r="D1" s="9"/>
      <c r="E1" s="9"/>
    </row>
    <row r="2" spans="1:19" s="10" customFormat="1" x14ac:dyDescent="0.55000000000000004">
      <c r="B2" s="9"/>
      <c r="C2" s="9"/>
      <c r="D2" s="9"/>
      <c r="E2" s="9"/>
    </row>
    <row r="3" spans="1:19" ht="15" customHeight="1" x14ac:dyDescent="0.55000000000000004">
      <c r="A3" s="142" t="s">
        <v>1</v>
      </c>
      <c r="B3" s="142" t="s">
        <v>0</v>
      </c>
      <c r="C3" s="139" t="s">
        <v>65</v>
      </c>
      <c r="D3" s="209" t="s">
        <v>64</v>
      </c>
      <c r="E3" s="148" t="s">
        <v>61</v>
      </c>
      <c r="F3" s="148" t="s">
        <v>2</v>
      </c>
      <c r="G3" s="151" t="s">
        <v>3</v>
      </c>
      <c r="H3" s="142" t="s">
        <v>4</v>
      </c>
      <c r="I3" s="133" t="s">
        <v>58</v>
      </c>
      <c r="J3" s="133" t="s">
        <v>12</v>
      </c>
      <c r="K3" s="188" t="s">
        <v>59</v>
      </c>
      <c r="L3" s="169" t="s">
        <v>10</v>
      </c>
      <c r="M3" s="170" t="s">
        <v>60</v>
      </c>
      <c r="N3" s="170" t="s">
        <v>5</v>
      </c>
      <c r="O3" s="191" t="s">
        <v>62</v>
      </c>
      <c r="P3" s="191" t="s">
        <v>6</v>
      </c>
      <c r="Q3" s="142" t="s">
        <v>7</v>
      </c>
    </row>
    <row r="4" spans="1:19" x14ac:dyDescent="0.55000000000000004">
      <c r="A4" s="146"/>
      <c r="B4" s="146"/>
      <c r="C4" s="140"/>
      <c r="D4" s="210"/>
      <c r="E4" s="149"/>
      <c r="F4" s="149"/>
      <c r="G4" s="152"/>
      <c r="H4" s="146"/>
      <c r="I4" s="134"/>
      <c r="J4" s="134"/>
      <c r="K4" s="189"/>
      <c r="L4" s="169"/>
      <c r="M4" s="171"/>
      <c r="N4" s="171"/>
      <c r="O4" s="192"/>
      <c r="P4" s="192"/>
      <c r="Q4" s="146"/>
    </row>
    <row r="5" spans="1:19" ht="85.5" customHeight="1" x14ac:dyDescent="0.7">
      <c r="A5" s="147"/>
      <c r="B5" s="147"/>
      <c r="C5" s="141"/>
      <c r="D5" s="211"/>
      <c r="E5" s="150"/>
      <c r="F5" s="150"/>
      <c r="G5" s="153"/>
      <c r="H5" s="147"/>
      <c r="I5" s="135"/>
      <c r="J5" s="135"/>
      <c r="K5" s="190"/>
      <c r="L5" s="169"/>
      <c r="M5" s="172"/>
      <c r="N5" s="172"/>
      <c r="O5" s="193"/>
      <c r="P5" s="193"/>
      <c r="Q5" s="147"/>
      <c r="S5" s="101" t="s">
        <v>74</v>
      </c>
    </row>
    <row r="6" spans="1:19" s="10" customFormat="1" ht="14.4" customHeight="1" x14ac:dyDescent="0.55000000000000004">
      <c r="A6" s="142" t="s">
        <v>8</v>
      </c>
      <c r="B6" s="7">
        <v>70151</v>
      </c>
      <c r="C6" s="78">
        <v>27</v>
      </c>
      <c r="D6" s="92">
        <v>15</v>
      </c>
      <c r="E6" s="22">
        <v>15</v>
      </c>
      <c r="F6" s="23">
        <f>(E6/C6)*100</f>
        <v>55.555555555555557</v>
      </c>
      <c r="G6" s="44">
        <f>(O6/D6)*100</f>
        <v>80</v>
      </c>
      <c r="H6" s="7"/>
      <c r="I6" s="19">
        <v>2</v>
      </c>
      <c r="J6" s="20">
        <f>(I6/E6)*100</f>
        <v>13.333333333333334</v>
      </c>
      <c r="K6" s="26">
        <v>0</v>
      </c>
      <c r="L6" s="26">
        <v>0</v>
      </c>
      <c r="M6" s="15">
        <v>1</v>
      </c>
      <c r="N6" s="17">
        <f>(M6/E6)*100</f>
        <v>6.666666666666667</v>
      </c>
      <c r="O6" s="28">
        <v>12</v>
      </c>
      <c r="P6" s="32">
        <f>(O6/14)*100</f>
        <v>85.714285714285708</v>
      </c>
      <c r="Q6" s="7"/>
    </row>
    <row r="7" spans="1:19" s="10" customFormat="1" x14ac:dyDescent="0.55000000000000004">
      <c r="A7" s="147"/>
      <c r="B7" s="7">
        <v>70156</v>
      </c>
      <c r="C7" s="78">
        <v>24</v>
      </c>
      <c r="D7" s="92">
        <v>11</v>
      </c>
      <c r="E7" s="22">
        <v>11</v>
      </c>
      <c r="F7" s="23">
        <f t="shared" ref="F7" si="0">(E7/C7)*100</f>
        <v>45.833333333333329</v>
      </c>
      <c r="G7" s="91">
        <f>(O7/D7)*100</f>
        <v>90.909090909090907</v>
      </c>
      <c r="H7" s="7"/>
      <c r="I7" s="19">
        <v>0</v>
      </c>
      <c r="J7" s="30">
        <v>0</v>
      </c>
      <c r="K7" s="26">
        <v>0</v>
      </c>
      <c r="L7" s="26">
        <v>0</v>
      </c>
      <c r="M7" s="15">
        <v>1</v>
      </c>
      <c r="N7" s="17">
        <f>(M7/E7)*100</f>
        <v>9.0909090909090917</v>
      </c>
      <c r="O7" s="28">
        <v>10</v>
      </c>
      <c r="P7" s="32">
        <f>(O7/10)*100</f>
        <v>100</v>
      </c>
      <c r="Q7" s="7"/>
    </row>
    <row r="8" spans="1:19" s="10" customFormat="1" ht="14.4" customHeight="1" x14ac:dyDescent="0.55000000000000004">
      <c r="A8" s="102" t="s">
        <v>9</v>
      </c>
      <c r="B8" s="123" t="s">
        <v>73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7"/>
    </row>
    <row r="9" spans="1:19" s="10" customFormat="1" x14ac:dyDescent="0.55000000000000004">
      <c r="A9" s="102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1"/>
      <c r="Q9" s="7"/>
    </row>
    <row r="10" spans="1:19" s="10" customFormat="1" x14ac:dyDescent="0.55000000000000004">
      <c r="A10" s="103" t="s">
        <v>11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/>
      <c r="Q10" s="7"/>
    </row>
    <row r="11" spans="1:19" s="10" customFormat="1" x14ac:dyDescent="0.55000000000000004">
      <c r="A11" s="10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8"/>
      <c r="Q11" s="7"/>
    </row>
    <row r="12" spans="1:19" s="10" customFormat="1" ht="19" customHeight="1" x14ac:dyDescent="0.55000000000000004">
      <c r="A12" s="68" t="s">
        <v>13</v>
      </c>
      <c r="B12" s="7">
        <v>69475</v>
      </c>
      <c r="C12" s="78">
        <v>33</v>
      </c>
      <c r="D12" s="92">
        <v>15</v>
      </c>
      <c r="E12" s="22">
        <v>14</v>
      </c>
      <c r="F12" s="23">
        <f>(E12/C12)*100</f>
        <v>42.424242424242422</v>
      </c>
      <c r="G12" s="91">
        <f>(O12/D12)*100</f>
        <v>73.333333333333329</v>
      </c>
      <c r="H12" s="7"/>
      <c r="I12" s="19">
        <v>0</v>
      </c>
      <c r="J12" s="19">
        <v>0</v>
      </c>
      <c r="K12" s="26">
        <v>0</v>
      </c>
      <c r="L12" s="26">
        <v>0</v>
      </c>
      <c r="M12" s="15">
        <v>3</v>
      </c>
      <c r="N12" s="17">
        <f>(M12/E12)*100</f>
        <v>21.428571428571427</v>
      </c>
      <c r="O12" s="28">
        <v>11</v>
      </c>
      <c r="P12" s="32">
        <f>(O12/12)*100</f>
        <v>91.666666666666657</v>
      </c>
      <c r="Q12" s="7"/>
    </row>
    <row r="13" spans="1:19" s="10" customFormat="1" ht="23.05" customHeight="1" x14ac:dyDescent="0.55000000000000004">
      <c r="A13" s="103" t="s">
        <v>14</v>
      </c>
      <c r="B13" s="7">
        <v>69425</v>
      </c>
      <c r="C13" s="78">
        <v>11</v>
      </c>
      <c r="D13" s="92">
        <v>8</v>
      </c>
      <c r="E13" s="22">
        <v>8</v>
      </c>
      <c r="F13" s="23">
        <f t="shared" ref="F13:F15" si="1">(E13/C13)*100</f>
        <v>72.727272727272734</v>
      </c>
      <c r="G13" s="44">
        <f>(O13/D13)*100</f>
        <v>75</v>
      </c>
      <c r="H13" s="7"/>
      <c r="I13" s="19">
        <v>2</v>
      </c>
      <c r="J13" s="30">
        <f>(I13/E13)*100</f>
        <v>25</v>
      </c>
      <c r="K13" s="26">
        <v>0</v>
      </c>
      <c r="L13" s="26">
        <v>0</v>
      </c>
      <c r="M13" s="15">
        <v>0</v>
      </c>
      <c r="N13" s="15">
        <v>0</v>
      </c>
      <c r="O13" s="28">
        <v>6</v>
      </c>
      <c r="P13" s="28">
        <f>(O13/D13)*100</f>
        <v>75</v>
      </c>
      <c r="Q13" s="7"/>
    </row>
    <row r="14" spans="1:19" s="10" customFormat="1" ht="15" customHeight="1" x14ac:dyDescent="0.55000000000000004">
      <c r="A14" s="104"/>
      <c r="B14" s="7">
        <v>69479</v>
      </c>
      <c r="C14" s="78">
        <v>12</v>
      </c>
      <c r="D14" s="92">
        <v>11</v>
      </c>
      <c r="E14" s="22">
        <v>11</v>
      </c>
      <c r="F14" s="23">
        <f t="shared" si="1"/>
        <v>91.666666666666657</v>
      </c>
      <c r="G14" s="91">
        <f>(O14/D14)*100</f>
        <v>81.818181818181827</v>
      </c>
      <c r="H14" s="7"/>
      <c r="I14" s="19">
        <v>0</v>
      </c>
      <c r="J14" s="19">
        <v>0</v>
      </c>
      <c r="K14" s="26">
        <v>2</v>
      </c>
      <c r="L14" s="31">
        <f>(K14/E14)*100</f>
        <v>18.181818181818183</v>
      </c>
      <c r="M14" s="15">
        <v>0</v>
      </c>
      <c r="N14" s="15">
        <v>0</v>
      </c>
      <c r="O14" s="28">
        <v>9</v>
      </c>
      <c r="P14" s="37">
        <f>(O14/9)*100</f>
        <v>100</v>
      </c>
      <c r="Q14" s="7"/>
    </row>
    <row r="15" spans="1:19" s="10" customFormat="1" x14ac:dyDescent="0.55000000000000004">
      <c r="A15" s="105"/>
      <c r="B15" s="7">
        <v>70159</v>
      </c>
      <c r="C15" s="78">
        <v>26</v>
      </c>
      <c r="D15" s="92">
        <v>11</v>
      </c>
      <c r="E15" s="22">
        <v>10</v>
      </c>
      <c r="F15" s="23">
        <f t="shared" si="1"/>
        <v>38.461538461538467</v>
      </c>
      <c r="G15" s="91">
        <f>(O15/D15)*100</f>
        <v>63.636363636363633</v>
      </c>
      <c r="H15" s="7"/>
      <c r="I15" s="19">
        <v>2</v>
      </c>
      <c r="J15" s="30">
        <f>(I15/E15)*100</f>
        <v>20</v>
      </c>
      <c r="K15" s="26">
        <v>1</v>
      </c>
      <c r="L15" s="31">
        <f>(K15/E15)*100</f>
        <v>10</v>
      </c>
      <c r="M15" s="15">
        <v>0</v>
      </c>
      <c r="N15" s="15">
        <v>0</v>
      </c>
      <c r="O15" s="28">
        <v>7</v>
      </c>
      <c r="P15" s="28">
        <f>(O15/10)*100</f>
        <v>70</v>
      </c>
      <c r="Q15" s="7"/>
    </row>
    <row r="16" spans="1:19" s="10" customFormat="1" ht="14.05" customHeight="1" x14ac:dyDescent="0.55000000000000004">
      <c r="A16" s="103" t="s">
        <v>15</v>
      </c>
      <c r="B16" s="106">
        <v>71934</v>
      </c>
      <c r="C16" s="121">
        <v>13</v>
      </c>
      <c r="D16" s="203">
        <v>7</v>
      </c>
      <c r="E16" s="136">
        <v>4</v>
      </c>
      <c r="F16" s="199">
        <f>(E16/C16)*100</f>
        <v>30.76923076923077</v>
      </c>
      <c r="G16" s="205">
        <v>80</v>
      </c>
      <c r="H16" s="106"/>
      <c r="I16" s="117">
        <v>1</v>
      </c>
      <c r="J16" s="196">
        <f>(I16/E16)*100</f>
        <v>25</v>
      </c>
      <c r="K16" s="115">
        <v>0</v>
      </c>
      <c r="L16" s="115">
        <f t="shared" ref="L16:L21" si="2">(K16/C16)*100</f>
        <v>0</v>
      </c>
      <c r="M16" s="109">
        <v>0</v>
      </c>
      <c r="N16" s="79">
        <v>0</v>
      </c>
      <c r="O16" s="214">
        <v>3</v>
      </c>
      <c r="P16" s="212">
        <f>(O16/7)*100</f>
        <v>42.857142857142854</v>
      </c>
      <c r="Q16" s="7"/>
    </row>
    <row r="17" spans="1:17" s="10" customFormat="1" x14ac:dyDescent="0.55000000000000004">
      <c r="A17" s="104"/>
      <c r="B17" s="108"/>
      <c r="C17" s="122"/>
      <c r="D17" s="204"/>
      <c r="E17" s="137"/>
      <c r="F17" s="201"/>
      <c r="G17" s="206"/>
      <c r="H17" s="108"/>
      <c r="I17" s="118"/>
      <c r="J17" s="197"/>
      <c r="K17" s="116"/>
      <c r="L17" s="116"/>
      <c r="M17" s="110"/>
      <c r="N17" s="80"/>
      <c r="O17" s="215"/>
      <c r="P17" s="213"/>
      <c r="Q17" s="7"/>
    </row>
    <row r="18" spans="1:17" s="10" customFormat="1" x14ac:dyDescent="0.55000000000000004">
      <c r="A18" s="105"/>
      <c r="B18" s="70">
        <v>71928</v>
      </c>
      <c r="C18" s="76">
        <v>26</v>
      </c>
      <c r="D18" s="97">
        <v>17</v>
      </c>
      <c r="E18" s="77">
        <v>0</v>
      </c>
      <c r="F18" s="85">
        <f>(E18/C18)*100</f>
        <v>0</v>
      </c>
      <c r="G18" s="44">
        <f>(O18/D18)*100</f>
        <v>0</v>
      </c>
      <c r="H18" s="70"/>
      <c r="I18" s="74">
        <v>0</v>
      </c>
      <c r="J18" s="89">
        <v>0</v>
      </c>
      <c r="K18" s="82">
        <v>0</v>
      </c>
      <c r="L18" s="82">
        <v>0</v>
      </c>
      <c r="M18" s="80">
        <v>0</v>
      </c>
      <c r="N18" s="80">
        <v>0</v>
      </c>
      <c r="O18" s="86">
        <v>0</v>
      </c>
      <c r="P18" s="86">
        <v>0</v>
      </c>
      <c r="Q18" s="7"/>
    </row>
    <row r="19" spans="1:17" s="10" customFormat="1" ht="21.75" customHeight="1" x14ac:dyDescent="0.55000000000000004">
      <c r="A19" s="103" t="s">
        <v>16</v>
      </c>
      <c r="B19" s="7">
        <v>69421</v>
      </c>
      <c r="C19" s="78">
        <v>37</v>
      </c>
      <c r="D19" s="92">
        <v>37</v>
      </c>
      <c r="E19" s="22">
        <v>34</v>
      </c>
      <c r="F19" s="23">
        <f>(E19/C19)*100</f>
        <v>91.891891891891902</v>
      </c>
      <c r="G19" s="91">
        <f>(O19/D19)*100</f>
        <v>72.972972972972968</v>
      </c>
      <c r="H19" s="7"/>
      <c r="I19" s="19">
        <v>6</v>
      </c>
      <c r="J19" s="20">
        <f>(I19/E19)*100</f>
        <v>17.647058823529413</v>
      </c>
      <c r="K19" s="26">
        <v>1</v>
      </c>
      <c r="L19" s="31">
        <f>(K19/E19)*100</f>
        <v>2.9411764705882351</v>
      </c>
      <c r="M19" s="15">
        <v>0</v>
      </c>
      <c r="N19" s="15">
        <v>0</v>
      </c>
      <c r="O19" s="28">
        <v>27</v>
      </c>
      <c r="P19" s="32">
        <f>(O19/D19)*100</f>
        <v>72.972972972972968</v>
      </c>
      <c r="Q19" s="7"/>
    </row>
    <row r="20" spans="1:17" s="10" customFormat="1" x14ac:dyDescent="0.55000000000000004">
      <c r="A20" s="105"/>
      <c r="B20" s="7">
        <v>69478</v>
      </c>
      <c r="C20" s="78">
        <v>25</v>
      </c>
      <c r="D20" s="92">
        <v>25</v>
      </c>
      <c r="E20" s="22">
        <v>23</v>
      </c>
      <c r="F20" s="23">
        <f t="shared" ref="F20:F22" si="3">(E20/C20)*100</f>
        <v>92</v>
      </c>
      <c r="G20" s="44">
        <f>(O20/D20)*100</f>
        <v>32</v>
      </c>
      <c r="H20" s="7"/>
      <c r="I20" s="19">
        <v>8</v>
      </c>
      <c r="J20" s="30">
        <v>32</v>
      </c>
      <c r="K20" s="26">
        <v>0</v>
      </c>
      <c r="L20" s="26">
        <f t="shared" si="2"/>
        <v>0</v>
      </c>
      <c r="M20" s="15">
        <v>7</v>
      </c>
      <c r="N20" s="17">
        <f>(M20/E20)*100</f>
        <v>30.434782608695656</v>
      </c>
      <c r="O20" s="28">
        <v>8</v>
      </c>
      <c r="P20" s="32">
        <f>(O20/18)*100</f>
        <v>44.444444444444443</v>
      </c>
      <c r="Q20" s="7"/>
    </row>
    <row r="21" spans="1:17" s="10" customFormat="1" ht="20.25" customHeight="1" x14ac:dyDescent="0.55000000000000004">
      <c r="A21" s="103" t="s">
        <v>17</v>
      </c>
      <c r="B21" s="7">
        <v>69416</v>
      </c>
      <c r="C21" s="78">
        <v>22</v>
      </c>
      <c r="D21" s="92">
        <v>22</v>
      </c>
      <c r="E21" s="22">
        <v>22</v>
      </c>
      <c r="F21" s="38">
        <f t="shared" si="3"/>
        <v>100</v>
      </c>
      <c r="G21" s="91">
        <f>(O21/D21)*100</f>
        <v>90.909090909090907</v>
      </c>
      <c r="H21" s="7"/>
      <c r="I21" s="19">
        <v>1</v>
      </c>
      <c r="J21" s="20">
        <f>(I21/E21)*100</f>
        <v>4.5454545454545459</v>
      </c>
      <c r="K21" s="26">
        <v>0</v>
      </c>
      <c r="L21" s="26">
        <f t="shared" si="2"/>
        <v>0</v>
      </c>
      <c r="M21" s="15">
        <v>1</v>
      </c>
      <c r="N21" s="17">
        <f>(M21/E21)*100</f>
        <v>4.5454545454545459</v>
      </c>
      <c r="O21" s="28">
        <v>20</v>
      </c>
      <c r="P21" s="32">
        <f>(O21/21)*100</f>
        <v>95.238095238095227</v>
      </c>
      <c r="Q21" s="7"/>
    </row>
    <row r="22" spans="1:17" s="10" customFormat="1" ht="23.25" customHeight="1" x14ac:dyDescent="0.55000000000000004">
      <c r="A22" s="104"/>
      <c r="B22" s="7">
        <v>69477</v>
      </c>
      <c r="C22" s="78">
        <v>18</v>
      </c>
      <c r="D22" s="92">
        <v>18</v>
      </c>
      <c r="E22" s="22">
        <v>18</v>
      </c>
      <c r="F22" s="38">
        <f t="shared" si="3"/>
        <v>100</v>
      </c>
      <c r="G22" s="91">
        <f>(O22/D22)*100</f>
        <v>77.777777777777786</v>
      </c>
      <c r="H22" s="7"/>
      <c r="I22" s="19">
        <v>0</v>
      </c>
      <c r="J22" s="19">
        <v>0</v>
      </c>
      <c r="K22" s="26">
        <v>4</v>
      </c>
      <c r="L22" s="31">
        <f>(K22/E22)*100</f>
        <v>22.222222222222221</v>
      </c>
      <c r="M22" s="15">
        <v>0</v>
      </c>
      <c r="N22" s="15">
        <v>0</v>
      </c>
      <c r="O22" s="28">
        <v>14</v>
      </c>
      <c r="P22" s="32">
        <f>(O22/14)*100</f>
        <v>100</v>
      </c>
      <c r="Q22" s="7"/>
    </row>
    <row r="23" spans="1:17" s="10" customFormat="1" ht="14.4" customHeight="1" x14ac:dyDescent="0.55000000000000004">
      <c r="A23" s="102" t="s">
        <v>18</v>
      </c>
      <c r="B23" s="123" t="s">
        <v>73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7"/>
    </row>
    <row r="24" spans="1:17" s="10" customFormat="1" x14ac:dyDescent="0.55000000000000004">
      <c r="A24" s="102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8"/>
      <c r="Q24" s="7"/>
    </row>
    <row r="25" spans="1:17" s="10" customFormat="1" ht="14.05" customHeight="1" x14ac:dyDescent="0.55000000000000004">
      <c r="A25" s="103" t="s">
        <v>19</v>
      </c>
      <c r="B25" s="106">
        <v>71936</v>
      </c>
      <c r="C25" s="121">
        <v>35</v>
      </c>
      <c r="D25" s="203">
        <v>13</v>
      </c>
      <c r="E25" s="136">
        <v>2</v>
      </c>
      <c r="F25" s="199">
        <f>(E25/C25)*100</f>
        <v>5.7142857142857144</v>
      </c>
      <c r="G25" s="205">
        <v>80</v>
      </c>
      <c r="H25" s="106"/>
      <c r="I25" s="117">
        <v>1</v>
      </c>
      <c r="J25" s="196">
        <f>(I25/E25)*100</f>
        <v>50</v>
      </c>
      <c r="K25" s="115">
        <v>0</v>
      </c>
      <c r="L25" s="81"/>
      <c r="M25" s="109">
        <v>0</v>
      </c>
      <c r="N25" s="79"/>
      <c r="O25" s="214">
        <v>1</v>
      </c>
      <c r="P25" s="214">
        <f>(O25/E25)*100</f>
        <v>50</v>
      </c>
      <c r="Q25" s="7"/>
    </row>
    <row r="26" spans="1:17" s="10" customFormat="1" x14ac:dyDescent="0.55000000000000004">
      <c r="A26" s="104"/>
      <c r="B26" s="194"/>
      <c r="C26" s="202"/>
      <c r="D26" s="207"/>
      <c r="E26" s="216"/>
      <c r="F26" s="200"/>
      <c r="G26" s="208"/>
      <c r="H26" s="194"/>
      <c r="I26" s="195"/>
      <c r="J26" s="198"/>
      <c r="K26" s="218"/>
      <c r="L26" s="87">
        <v>0</v>
      </c>
      <c r="M26" s="219"/>
      <c r="N26" s="88">
        <v>0</v>
      </c>
      <c r="O26" s="217"/>
      <c r="P26" s="217"/>
      <c r="Q26" s="7"/>
    </row>
    <row r="27" spans="1:17" s="10" customFormat="1" x14ac:dyDescent="0.55000000000000004">
      <c r="A27" s="104"/>
      <c r="B27" s="108"/>
      <c r="C27" s="122"/>
      <c r="D27" s="204"/>
      <c r="E27" s="137"/>
      <c r="F27" s="201"/>
      <c r="G27" s="206"/>
      <c r="H27" s="108"/>
      <c r="I27" s="118"/>
      <c r="J27" s="197"/>
      <c r="K27" s="116"/>
      <c r="L27" s="82"/>
      <c r="M27" s="110"/>
      <c r="N27" s="80"/>
      <c r="O27" s="215"/>
      <c r="P27" s="215"/>
      <c r="Q27" s="7"/>
    </row>
    <row r="28" spans="1:17" s="10" customFormat="1" x14ac:dyDescent="0.55000000000000004">
      <c r="A28" s="105"/>
      <c r="B28" s="70">
        <v>71927</v>
      </c>
      <c r="C28" s="76">
        <v>30</v>
      </c>
      <c r="D28" s="97">
        <v>15</v>
      </c>
      <c r="E28" s="77">
        <v>0</v>
      </c>
      <c r="F28" s="39">
        <v>0</v>
      </c>
      <c r="G28" s="44">
        <f>(O28/D28)*100</f>
        <v>0</v>
      </c>
      <c r="H28" s="70"/>
      <c r="I28" s="74">
        <v>0</v>
      </c>
      <c r="J28" s="89">
        <v>0</v>
      </c>
      <c r="K28" s="82">
        <v>0</v>
      </c>
      <c r="L28" s="82">
        <v>0</v>
      </c>
      <c r="M28" s="80">
        <v>0</v>
      </c>
      <c r="N28" s="80">
        <v>0</v>
      </c>
      <c r="O28" s="86">
        <v>0</v>
      </c>
      <c r="P28" s="86">
        <v>0</v>
      </c>
      <c r="Q28" s="7"/>
    </row>
    <row r="29" spans="1:17" s="10" customFormat="1" x14ac:dyDescent="0.55000000000000004">
      <c r="A29" s="103" t="s">
        <v>20</v>
      </c>
      <c r="B29" s="7">
        <v>69429</v>
      </c>
      <c r="C29" s="78">
        <v>15</v>
      </c>
      <c r="D29" s="92">
        <v>15</v>
      </c>
      <c r="E29" s="22">
        <v>13</v>
      </c>
      <c r="F29" s="23">
        <f>(E29/C29)*100</f>
        <v>86.666666666666671</v>
      </c>
      <c r="G29" s="44">
        <f>(O29/D29)*100</f>
        <v>60</v>
      </c>
      <c r="H29" s="7"/>
      <c r="I29" s="19">
        <v>3</v>
      </c>
      <c r="J29" s="20">
        <f>(I29/E29)*100</f>
        <v>23.076923076923077</v>
      </c>
      <c r="K29" s="26">
        <v>0</v>
      </c>
      <c r="L29" s="26">
        <v>0</v>
      </c>
      <c r="M29" s="15">
        <v>1</v>
      </c>
      <c r="N29" s="17">
        <f>(M29/E29)*100</f>
        <v>7.6923076923076925</v>
      </c>
      <c r="O29" s="28">
        <v>9</v>
      </c>
      <c r="P29" s="32">
        <f>(O29/14)*100</f>
        <v>64.285714285714292</v>
      </c>
      <c r="Q29" s="7"/>
    </row>
    <row r="30" spans="1:17" s="10" customFormat="1" x14ac:dyDescent="0.55000000000000004">
      <c r="A30" s="104"/>
      <c r="B30" s="7">
        <v>74686</v>
      </c>
      <c r="C30" s="78">
        <v>18</v>
      </c>
      <c r="D30" s="92">
        <v>18</v>
      </c>
      <c r="E30" s="22">
        <v>16</v>
      </c>
      <c r="F30" s="23">
        <f>(E30/C30)*100</f>
        <v>88.888888888888886</v>
      </c>
      <c r="G30" s="91">
        <f>(O30/D30)*100</f>
        <v>55.555555555555557</v>
      </c>
      <c r="H30" s="7"/>
      <c r="I30" s="19">
        <v>3</v>
      </c>
      <c r="J30" s="20">
        <f>(I30/E30)*100</f>
        <v>18.75</v>
      </c>
      <c r="K30" s="26">
        <v>3</v>
      </c>
      <c r="L30" s="31">
        <f>(K30/E30)*100</f>
        <v>18.75</v>
      </c>
      <c r="M30" s="15">
        <v>0</v>
      </c>
      <c r="N30" s="15">
        <v>0</v>
      </c>
      <c r="O30" s="28">
        <v>10</v>
      </c>
      <c r="P30" s="32">
        <f>(O30/15)*100</f>
        <v>66.666666666666657</v>
      </c>
      <c r="Q30" s="7"/>
    </row>
    <row r="31" spans="1:17" s="10" customFormat="1" ht="14.4" customHeight="1" x14ac:dyDescent="0.55000000000000004">
      <c r="A31" s="102" t="s">
        <v>21</v>
      </c>
      <c r="B31" s="123" t="s">
        <v>73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7"/>
    </row>
    <row r="32" spans="1:17" s="10" customFormat="1" x14ac:dyDescent="0.55000000000000004">
      <c r="A32" s="102"/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1"/>
      <c r="Q32" s="7"/>
    </row>
    <row r="33" spans="1:17" s="10" customFormat="1" x14ac:dyDescent="0.55000000000000004">
      <c r="A33" s="102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  <c r="Q33" s="7"/>
    </row>
    <row r="34" spans="1:17" s="10" customFormat="1" ht="14.4" customHeight="1" x14ac:dyDescent="0.55000000000000004">
      <c r="A34" s="102" t="s">
        <v>22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7"/>
    </row>
    <row r="35" spans="1:17" s="10" customFormat="1" x14ac:dyDescent="0.55000000000000004">
      <c r="A35" s="102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7"/>
    </row>
    <row r="36" spans="1:17" s="10" customFormat="1" ht="14.4" customHeight="1" x14ac:dyDescent="0.55000000000000004">
      <c r="A36" s="102" t="s">
        <v>23</v>
      </c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7"/>
    </row>
    <row r="37" spans="1:17" s="10" customFormat="1" x14ac:dyDescent="0.55000000000000004">
      <c r="A37" s="102"/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  <c r="Q37" s="7"/>
    </row>
    <row r="38" spans="1:17" s="10" customFormat="1" ht="14.4" customHeight="1" x14ac:dyDescent="0.55000000000000004">
      <c r="A38" s="102" t="s">
        <v>24</v>
      </c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7"/>
    </row>
    <row r="39" spans="1:17" s="10" customFormat="1" x14ac:dyDescent="0.55000000000000004">
      <c r="A39" s="102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7"/>
    </row>
    <row r="40" spans="1:17" s="10" customFormat="1" ht="14.4" customHeight="1" x14ac:dyDescent="0.55000000000000004">
      <c r="A40" s="102" t="s">
        <v>25</v>
      </c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7"/>
    </row>
    <row r="41" spans="1:17" s="10" customFormat="1" x14ac:dyDescent="0.55000000000000004">
      <c r="A41" s="102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1"/>
      <c r="Q41" s="7"/>
    </row>
    <row r="42" spans="1:17" s="10" customFormat="1" ht="14.4" customHeight="1" x14ac:dyDescent="0.55000000000000004">
      <c r="A42" s="102" t="s">
        <v>26</v>
      </c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1"/>
      <c r="Q42" s="7"/>
    </row>
    <row r="43" spans="1:17" s="10" customFormat="1" x14ac:dyDescent="0.55000000000000004">
      <c r="A43" s="102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8"/>
      <c r="Q43" s="7"/>
    </row>
    <row r="44" spans="1:17" s="10" customFormat="1" ht="14.4" customHeight="1" x14ac:dyDescent="0.55000000000000004">
      <c r="A44" s="102" t="s">
        <v>27</v>
      </c>
      <c r="B44" s="7">
        <v>74236</v>
      </c>
      <c r="C44" s="78">
        <v>25</v>
      </c>
      <c r="D44" s="92">
        <v>25</v>
      </c>
      <c r="E44" s="22">
        <v>25</v>
      </c>
      <c r="F44" s="22">
        <f>(E44/C44)*100</f>
        <v>100</v>
      </c>
      <c r="G44" s="44">
        <f>(O44/D44)*100</f>
        <v>76</v>
      </c>
      <c r="H44" s="7"/>
      <c r="I44" s="19">
        <v>6</v>
      </c>
      <c r="J44" s="19">
        <f>(I44/E44)*100</f>
        <v>24</v>
      </c>
      <c r="K44" s="26">
        <v>0</v>
      </c>
      <c r="L44" s="26">
        <v>0</v>
      </c>
      <c r="M44" s="15">
        <v>0</v>
      </c>
      <c r="N44" s="15">
        <v>0</v>
      </c>
      <c r="O44" s="28">
        <v>19</v>
      </c>
      <c r="P44" s="28">
        <f>(O44/25)*100</f>
        <v>76</v>
      </c>
      <c r="Q44" s="7"/>
    </row>
    <row r="45" spans="1:17" s="10" customFormat="1" x14ac:dyDescent="0.55000000000000004">
      <c r="A45" s="102"/>
      <c r="B45" s="7">
        <v>74246</v>
      </c>
      <c r="C45" s="78">
        <v>14</v>
      </c>
      <c r="D45" s="92">
        <v>14</v>
      </c>
      <c r="E45" s="22">
        <v>14</v>
      </c>
      <c r="F45" s="22">
        <f>(E45/C45)*100</f>
        <v>100</v>
      </c>
      <c r="G45" s="91">
        <f>(O45/D45)*100</f>
        <v>85.714285714285708</v>
      </c>
      <c r="H45" s="7"/>
      <c r="I45" s="19">
        <v>0</v>
      </c>
      <c r="J45" s="19">
        <v>0</v>
      </c>
      <c r="K45" s="26">
        <v>2</v>
      </c>
      <c r="L45" s="31">
        <f>(K45/E45)*100</f>
        <v>14.285714285714285</v>
      </c>
      <c r="M45" s="15">
        <v>0</v>
      </c>
      <c r="N45" s="15">
        <v>0</v>
      </c>
      <c r="O45" s="28">
        <v>12</v>
      </c>
      <c r="P45" s="32">
        <f>(O45/12)*100</f>
        <v>100</v>
      </c>
      <c r="Q45" s="7"/>
    </row>
    <row r="46" spans="1:17" s="10" customFormat="1" ht="14.4" customHeight="1" x14ac:dyDescent="0.55000000000000004">
      <c r="A46" s="102" t="s">
        <v>28</v>
      </c>
      <c r="B46" s="123" t="s">
        <v>73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7"/>
    </row>
    <row r="47" spans="1:17" s="10" customFormat="1" x14ac:dyDescent="0.55000000000000004">
      <c r="A47" s="102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7"/>
    </row>
    <row r="48" spans="1:17" s="10" customFormat="1" ht="14.4" customHeight="1" x14ac:dyDescent="0.55000000000000004">
      <c r="A48" s="102" t="s">
        <v>29</v>
      </c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7"/>
    </row>
    <row r="49" spans="1:18" s="10" customFormat="1" x14ac:dyDescent="0.55000000000000004">
      <c r="A49" s="102"/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8"/>
      <c r="Q49" s="7"/>
    </row>
    <row r="50" spans="1:18" s="10" customFormat="1" ht="14.4" customHeight="1" x14ac:dyDescent="0.55000000000000004">
      <c r="A50" s="103" t="s">
        <v>30</v>
      </c>
      <c r="B50" s="7">
        <v>69413</v>
      </c>
      <c r="C50" s="78">
        <v>28</v>
      </c>
      <c r="D50" s="92">
        <v>28</v>
      </c>
      <c r="E50" s="22">
        <v>27</v>
      </c>
      <c r="F50" s="23">
        <f>(E50/C50)*100</f>
        <v>96.428571428571431</v>
      </c>
      <c r="G50" s="91">
        <f>(O50/D50)*100</f>
        <v>82.142857142857139</v>
      </c>
      <c r="H50" s="7"/>
      <c r="I50" s="19">
        <v>0</v>
      </c>
      <c r="J50" s="19">
        <v>0</v>
      </c>
      <c r="K50" s="26">
        <v>2</v>
      </c>
      <c r="L50" s="31">
        <f>(K50/E50)*100</f>
        <v>7.4074074074074066</v>
      </c>
      <c r="M50" s="15">
        <v>2</v>
      </c>
      <c r="N50" s="17">
        <f>(M50/E50)*100</f>
        <v>7.4074074074074066</v>
      </c>
      <c r="O50" s="28">
        <v>23</v>
      </c>
      <c r="P50" s="32">
        <f>(O50/24)*100</f>
        <v>95.833333333333343</v>
      </c>
      <c r="Q50" s="7"/>
    </row>
    <row r="51" spans="1:18" s="10" customFormat="1" x14ac:dyDescent="0.55000000000000004">
      <c r="A51" s="104"/>
      <c r="B51" s="7">
        <v>69476</v>
      </c>
      <c r="C51" s="78">
        <v>22</v>
      </c>
      <c r="D51" s="92">
        <v>22</v>
      </c>
      <c r="E51" s="22">
        <v>22</v>
      </c>
      <c r="F51" s="22">
        <f>(E51/C51)*100</f>
        <v>100</v>
      </c>
      <c r="G51" s="91">
        <f>(O51/D51)*100</f>
        <v>81.818181818181827</v>
      </c>
      <c r="H51" s="7"/>
      <c r="I51" s="19">
        <v>0</v>
      </c>
      <c r="J51" s="19">
        <v>0</v>
      </c>
      <c r="K51" s="26">
        <v>4</v>
      </c>
      <c r="L51" s="31">
        <f>(K51/E51)*100</f>
        <v>18.181818181818183</v>
      </c>
      <c r="M51" s="15">
        <v>0</v>
      </c>
      <c r="N51" s="15">
        <v>0</v>
      </c>
      <c r="O51" s="28">
        <v>18</v>
      </c>
      <c r="P51" s="32">
        <f>(O51/18)*100</f>
        <v>100</v>
      </c>
      <c r="Q51" s="7"/>
    </row>
    <row r="52" spans="1:18" s="10" customFormat="1" ht="14.4" customHeight="1" x14ac:dyDescent="0.55000000000000004">
      <c r="A52" s="102" t="s">
        <v>31</v>
      </c>
      <c r="B52" s="123" t="s">
        <v>73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7"/>
    </row>
    <row r="53" spans="1:18" s="10" customFormat="1" x14ac:dyDescent="0.55000000000000004">
      <c r="A53" s="102"/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1"/>
      <c r="Q53" s="7"/>
    </row>
    <row r="54" spans="1:18" s="10" customFormat="1" ht="14.4" customHeight="1" x14ac:dyDescent="0.55000000000000004">
      <c r="A54" s="102" t="s">
        <v>32</v>
      </c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1"/>
      <c r="Q54" s="7"/>
    </row>
    <row r="55" spans="1:18" s="10" customFormat="1" x14ac:dyDescent="0.55000000000000004">
      <c r="A55" s="102"/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1"/>
      <c r="Q55" s="70"/>
    </row>
    <row r="56" spans="1:18" s="10" customFormat="1" ht="14.4" customHeight="1" x14ac:dyDescent="0.55000000000000004">
      <c r="A56" s="102" t="s">
        <v>33</v>
      </c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1"/>
      <c r="Q56" s="7"/>
    </row>
    <row r="57" spans="1:18" s="10" customFormat="1" x14ac:dyDescent="0.55000000000000004">
      <c r="A57" s="102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1"/>
      <c r="Q57" s="7"/>
    </row>
    <row r="58" spans="1:18" s="10" customFormat="1" ht="14.4" customHeight="1" x14ac:dyDescent="0.55000000000000004">
      <c r="A58" s="103" t="s">
        <v>34</v>
      </c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1"/>
      <c r="Q58" s="7"/>
    </row>
    <row r="59" spans="1:18" s="10" customFormat="1" x14ac:dyDescent="0.55000000000000004">
      <c r="A59" s="105"/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8"/>
      <c r="Q59" s="7"/>
    </row>
    <row r="60" spans="1:18" s="10" customFormat="1" ht="28.8" x14ac:dyDescent="0.55000000000000004">
      <c r="A60" s="65" t="s">
        <v>35</v>
      </c>
      <c r="B60" s="7">
        <v>74467</v>
      </c>
      <c r="C60" s="78">
        <v>30</v>
      </c>
      <c r="D60" s="92">
        <v>6</v>
      </c>
      <c r="E60" s="22">
        <v>6</v>
      </c>
      <c r="F60" s="22">
        <f>(E60/C60)*100</f>
        <v>20</v>
      </c>
      <c r="G60" s="44">
        <f>(O60/D60)*100</f>
        <v>50</v>
      </c>
      <c r="H60" s="7"/>
      <c r="I60" s="19">
        <v>0</v>
      </c>
      <c r="J60" s="19">
        <v>0</v>
      </c>
      <c r="K60" s="26">
        <v>0</v>
      </c>
      <c r="L60" s="26">
        <v>0</v>
      </c>
      <c r="M60" s="15">
        <v>3</v>
      </c>
      <c r="N60" s="15">
        <f>(M60/E60)*100</f>
        <v>50</v>
      </c>
      <c r="O60" s="28">
        <v>3</v>
      </c>
      <c r="P60" s="28">
        <f>(O60/6)*100</f>
        <v>50</v>
      </c>
      <c r="Q60" s="7"/>
    </row>
    <row r="61" spans="1:18" s="10" customFormat="1" ht="14.4" customHeight="1" x14ac:dyDescent="0.55000000000000004">
      <c r="A61" s="103" t="s">
        <v>56</v>
      </c>
      <c r="B61" s="123" t="s">
        <v>73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7"/>
    </row>
    <row r="62" spans="1:18" s="10" customFormat="1" x14ac:dyDescent="0.55000000000000004">
      <c r="A62" s="105"/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8"/>
      <c r="Q62" s="7"/>
    </row>
    <row r="63" spans="1:18" s="10" customFormat="1" x14ac:dyDescent="0.55000000000000004">
      <c r="A63" s="103" t="s">
        <v>36</v>
      </c>
      <c r="B63" s="7">
        <v>74238</v>
      </c>
      <c r="C63" s="78">
        <v>26</v>
      </c>
      <c r="D63" s="92">
        <v>26</v>
      </c>
      <c r="E63" s="22">
        <v>26</v>
      </c>
      <c r="F63" s="22">
        <f>(E63/C63)*100</f>
        <v>100</v>
      </c>
      <c r="G63" s="91">
        <f t="shared" ref="G63:G69" si="4">(O63/D63)*100</f>
        <v>46.153846153846153</v>
      </c>
      <c r="H63" s="7"/>
      <c r="I63" s="19">
        <v>7</v>
      </c>
      <c r="J63" s="20">
        <f>(I63/E63)*100</f>
        <v>26.923076923076923</v>
      </c>
      <c r="K63" s="26">
        <v>3</v>
      </c>
      <c r="L63" s="31">
        <f>(K63/E63)*100</f>
        <v>11.538461538461538</v>
      </c>
      <c r="M63" s="15">
        <v>4</v>
      </c>
      <c r="N63" s="17">
        <f>(M63/E63)*100</f>
        <v>15.384615384615385</v>
      </c>
      <c r="O63" s="28">
        <v>12</v>
      </c>
      <c r="P63" s="32">
        <f>(O63/19)*100</f>
        <v>63.157894736842103</v>
      </c>
      <c r="Q63" s="14"/>
      <c r="R63" s="33"/>
    </row>
    <row r="64" spans="1:18" s="10" customFormat="1" x14ac:dyDescent="0.55000000000000004">
      <c r="A64" s="105"/>
      <c r="B64" s="7">
        <v>74250</v>
      </c>
      <c r="C64" s="78">
        <v>20</v>
      </c>
      <c r="D64" s="92">
        <v>20</v>
      </c>
      <c r="E64" s="22">
        <v>20</v>
      </c>
      <c r="F64" s="22">
        <f t="shared" ref="F64:F69" si="5">(E64/C64)*100</f>
        <v>100</v>
      </c>
      <c r="G64" s="44">
        <f t="shared" si="4"/>
        <v>50</v>
      </c>
      <c r="H64" s="7"/>
      <c r="I64" s="19">
        <v>4</v>
      </c>
      <c r="J64" s="20">
        <f t="shared" ref="J64:J69" si="6">(I64/E64)*100</f>
        <v>20</v>
      </c>
      <c r="K64" s="26">
        <v>4</v>
      </c>
      <c r="L64" s="31">
        <f t="shared" ref="L64:L69" si="7">(K64/E64)*100</f>
        <v>20</v>
      </c>
      <c r="M64" s="15">
        <v>2</v>
      </c>
      <c r="N64" s="17">
        <f t="shared" ref="N64:N69" si="8">(M64/E64)*100</f>
        <v>10</v>
      </c>
      <c r="O64" s="28">
        <v>10</v>
      </c>
      <c r="P64" s="32">
        <f>(O64/14)*100</f>
        <v>71.428571428571431</v>
      </c>
      <c r="Q64" s="7"/>
    </row>
    <row r="65" spans="1:17" s="10" customFormat="1" x14ac:dyDescent="0.55000000000000004">
      <c r="A65" s="65" t="s">
        <v>37</v>
      </c>
      <c r="B65" s="7">
        <v>74472</v>
      </c>
      <c r="C65" s="78">
        <v>16</v>
      </c>
      <c r="D65" s="92">
        <v>19</v>
      </c>
      <c r="E65" s="22">
        <v>7</v>
      </c>
      <c r="F65" s="22">
        <f t="shared" si="5"/>
        <v>43.75</v>
      </c>
      <c r="G65" s="91">
        <f t="shared" si="4"/>
        <v>26.315789473684209</v>
      </c>
      <c r="H65" s="7"/>
      <c r="I65" s="19">
        <v>0</v>
      </c>
      <c r="J65" s="20">
        <f t="shared" si="6"/>
        <v>0</v>
      </c>
      <c r="K65" s="26">
        <v>2</v>
      </c>
      <c r="L65" s="31">
        <f t="shared" si="7"/>
        <v>28.571428571428569</v>
      </c>
      <c r="M65" s="15">
        <v>0</v>
      </c>
      <c r="N65" s="17">
        <f t="shared" si="8"/>
        <v>0</v>
      </c>
      <c r="O65" s="28">
        <v>5</v>
      </c>
      <c r="P65" s="32">
        <f>(O65/17)*100</f>
        <v>29.411764705882355</v>
      </c>
      <c r="Q65" s="7"/>
    </row>
    <row r="66" spans="1:17" s="10" customFormat="1" ht="14.4" customHeight="1" x14ac:dyDescent="0.55000000000000004">
      <c r="A66" s="103" t="s">
        <v>38</v>
      </c>
      <c r="B66" s="7">
        <v>74235</v>
      </c>
      <c r="C66" s="78">
        <v>25</v>
      </c>
      <c r="D66" s="92">
        <v>25</v>
      </c>
      <c r="E66" s="22">
        <v>25</v>
      </c>
      <c r="F66" s="22">
        <f t="shared" si="5"/>
        <v>100</v>
      </c>
      <c r="G66" s="44">
        <f t="shared" si="4"/>
        <v>72</v>
      </c>
      <c r="H66" s="7"/>
      <c r="I66" s="19">
        <v>5</v>
      </c>
      <c r="J66" s="20">
        <f t="shared" si="6"/>
        <v>20</v>
      </c>
      <c r="K66" s="26">
        <v>2</v>
      </c>
      <c r="L66" s="31">
        <f t="shared" si="7"/>
        <v>8</v>
      </c>
      <c r="M66" s="15">
        <v>0</v>
      </c>
      <c r="N66" s="17">
        <f t="shared" si="8"/>
        <v>0</v>
      </c>
      <c r="O66" s="28">
        <v>18</v>
      </c>
      <c r="P66" s="32">
        <f>(O66/23)*100</f>
        <v>78.260869565217391</v>
      </c>
      <c r="Q66" s="7"/>
    </row>
    <row r="67" spans="1:17" s="10" customFormat="1" x14ac:dyDescent="0.55000000000000004">
      <c r="A67" s="105"/>
      <c r="B67" s="7">
        <v>74244</v>
      </c>
      <c r="C67" s="78">
        <v>12</v>
      </c>
      <c r="D67" s="92">
        <v>12</v>
      </c>
      <c r="E67" s="22">
        <v>12</v>
      </c>
      <c r="F67" s="22">
        <f t="shared" si="5"/>
        <v>100</v>
      </c>
      <c r="G67" s="91">
        <f t="shared" si="4"/>
        <v>83.333333333333343</v>
      </c>
      <c r="H67" s="7"/>
      <c r="I67" s="19">
        <v>1</v>
      </c>
      <c r="J67" s="20">
        <f t="shared" si="6"/>
        <v>8.3333333333333321</v>
      </c>
      <c r="K67" s="26">
        <v>0</v>
      </c>
      <c r="L67" s="31">
        <f t="shared" si="7"/>
        <v>0</v>
      </c>
      <c r="M67" s="15">
        <v>1</v>
      </c>
      <c r="N67" s="17">
        <f t="shared" si="8"/>
        <v>8.3333333333333321</v>
      </c>
      <c r="O67" s="28">
        <v>10</v>
      </c>
      <c r="P67" s="32">
        <f>(O67/11)*100</f>
        <v>90.909090909090907</v>
      </c>
      <c r="Q67" s="7"/>
    </row>
    <row r="68" spans="1:17" s="10" customFormat="1" ht="14.4" customHeight="1" x14ac:dyDescent="0.55000000000000004">
      <c r="A68" s="103" t="s">
        <v>39</v>
      </c>
      <c r="B68" s="7">
        <v>74242</v>
      </c>
      <c r="C68" s="78">
        <v>26</v>
      </c>
      <c r="D68" s="92">
        <v>26</v>
      </c>
      <c r="E68" s="22">
        <v>26</v>
      </c>
      <c r="F68" s="22">
        <f t="shared" si="5"/>
        <v>100</v>
      </c>
      <c r="G68" s="91">
        <f t="shared" si="4"/>
        <v>84.615384615384613</v>
      </c>
      <c r="H68" s="7"/>
      <c r="I68" s="19">
        <v>3</v>
      </c>
      <c r="J68" s="20">
        <f t="shared" si="6"/>
        <v>11.538461538461538</v>
      </c>
      <c r="K68" s="26">
        <v>1</v>
      </c>
      <c r="L68" s="31">
        <f t="shared" si="7"/>
        <v>3.8461538461538463</v>
      </c>
      <c r="M68" s="15">
        <v>0</v>
      </c>
      <c r="N68" s="17">
        <f t="shared" si="8"/>
        <v>0</v>
      </c>
      <c r="O68" s="28">
        <v>22</v>
      </c>
      <c r="P68" s="32">
        <f>(O68/25)*100</f>
        <v>88</v>
      </c>
      <c r="Q68" s="7"/>
    </row>
    <row r="69" spans="1:17" s="10" customFormat="1" x14ac:dyDescent="0.55000000000000004">
      <c r="A69" s="105"/>
      <c r="B69" s="7">
        <v>74251</v>
      </c>
      <c r="C69" s="78">
        <v>16</v>
      </c>
      <c r="D69" s="92">
        <v>16</v>
      </c>
      <c r="E69" s="22">
        <v>16</v>
      </c>
      <c r="F69" s="22">
        <f t="shared" si="5"/>
        <v>100</v>
      </c>
      <c r="G69" s="44">
        <f t="shared" si="4"/>
        <v>81.25</v>
      </c>
      <c r="H69" s="7"/>
      <c r="I69" s="19">
        <v>1</v>
      </c>
      <c r="J69" s="20">
        <f t="shared" si="6"/>
        <v>6.25</v>
      </c>
      <c r="K69" s="26">
        <v>0</v>
      </c>
      <c r="L69" s="31">
        <f t="shared" si="7"/>
        <v>0</v>
      </c>
      <c r="M69" s="15">
        <v>2</v>
      </c>
      <c r="N69" s="17">
        <f t="shared" si="8"/>
        <v>12.5</v>
      </c>
      <c r="O69" s="28">
        <v>13</v>
      </c>
      <c r="P69" s="32">
        <f>(O69/14)*100</f>
        <v>92.857142857142861</v>
      </c>
      <c r="Q69" s="7"/>
    </row>
    <row r="70" spans="1:17" s="10" customFormat="1" x14ac:dyDescent="0.55000000000000004">
      <c r="A70" s="65" t="s">
        <v>40</v>
      </c>
      <c r="B70" s="123" t="s">
        <v>73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7"/>
    </row>
    <row r="71" spans="1:17" s="10" customFormat="1" ht="14.4" customHeight="1" x14ac:dyDescent="0.55000000000000004">
      <c r="A71" s="102" t="s">
        <v>41</v>
      </c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  <c r="Q71" s="7"/>
    </row>
    <row r="72" spans="1:17" s="10" customFormat="1" x14ac:dyDescent="0.55000000000000004">
      <c r="A72" s="102"/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1"/>
      <c r="Q72" s="7"/>
    </row>
    <row r="73" spans="1:17" s="10" customFormat="1" x14ac:dyDescent="0.55000000000000004">
      <c r="A73" s="102" t="s">
        <v>42</v>
      </c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  <c r="Q73" s="7"/>
    </row>
    <row r="74" spans="1:17" s="10" customFormat="1" x14ac:dyDescent="0.55000000000000004">
      <c r="A74" s="102"/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8"/>
      <c r="Q74" s="7"/>
    </row>
    <row r="75" spans="1:17" s="10" customFormat="1" ht="14.4" customHeight="1" x14ac:dyDescent="0.55000000000000004">
      <c r="A75" s="103" t="s">
        <v>43</v>
      </c>
      <c r="B75" s="7">
        <v>74237</v>
      </c>
      <c r="C75" s="78">
        <v>21</v>
      </c>
      <c r="D75" s="92">
        <v>21</v>
      </c>
      <c r="E75" s="22">
        <v>21</v>
      </c>
      <c r="F75" s="22">
        <f>(E75/C75)*100</f>
        <v>100</v>
      </c>
      <c r="G75" s="91">
        <f>(O75/D75)*100</f>
        <v>85.714285714285708</v>
      </c>
      <c r="H75" s="7"/>
      <c r="I75" s="19">
        <v>1</v>
      </c>
      <c r="J75" s="20">
        <f>(I75/E75)*100</f>
        <v>4.7619047619047619</v>
      </c>
      <c r="K75" s="26">
        <v>1</v>
      </c>
      <c r="L75" s="31">
        <f>(K75/E75)*100</f>
        <v>4.7619047619047619</v>
      </c>
      <c r="M75" s="15">
        <v>1</v>
      </c>
      <c r="N75" s="17">
        <f>(M75/E75)*100</f>
        <v>4.7619047619047619</v>
      </c>
      <c r="O75" s="28">
        <v>18</v>
      </c>
      <c r="P75" s="32">
        <f>(O75/19)*100</f>
        <v>94.73684210526315</v>
      </c>
      <c r="Q75" s="7"/>
    </row>
    <row r="76" spans="1:17" s="10" customFormat="1" x14ac:dyDescent="0.55000000000000004">
      <c r="A76" s="105"/>
      <c r="B76" s="9">
        <v>74249</v>
      </c>
      <c r="C76" s="76">
        <v>16</v>
      </c>
      <c r="D76" s="97">
        <v>16</v>
      </c>
      <c r="E76" s="77">
        <v>16</v>
      </c>
      <c r="F76" s="22">
        <f>(E76/C76)*100</f>
        <v>100</v>
      </c>
      <c r="G76" s="44">
        <f>(O76/D76)*100</f>
        <v>75</v>
      </c>
      <c r="H76" s="70"/>
      <c r="I76" s="74">
        <v>0</v>
      </c>
      <c r="J76" s="74">
        <v>0</v>
      </c>
      <c r="K76" s="82">
        <v>0</v>
      </c>
      <c r="L76" s="82">
        <v>0</v>
      </c>
      <c r="M76" s="80">
        <v>4</v>
      </c>
      <c r="N76" s="17">
        <f>(M76/E76)*100</f>
        <v>25</v>
      </c>
      <c r="O76" s="86">
        <v>12</v>
      </c>
      <c r="P76" s="28">
        <f>(O76/12)*100</f>
        <v>100</v>
      </c>
      <c r="Q76" s="70"/>
    </row>
    <row r="77" spans="1:17" s="10" customFormat="1" x14ac:dyDescent="0.55000000000000004">
      <c r="A77" s="8" t="s">
        <v>44</v>
      </c>
      <c r="B77" s="123" t="s">
        <v>73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7"/>
    </row>
    <row r="78" spans="1:17" s="10" customFormat="1" ht="28.8" x14ac:dyDescent="0.55000000000000004">
      <c r="A78" s="2" t="s">
        <v>45</v>
      </c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1"/>
      <c r="Q78" s="7"/>
    </row>
    <row r="79" spans="1:17" s="10" customFormat="1" ht="28.8" x14ac:dyDescent="0.55000000000000004">
      <c r="A79" s="2" t="s">
        <v>46</v>
      </c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1"/>
      <c r="Q79" s="7"/>
    </row>
    <row r="80" spans="1:17" s="10" customFormat="1" ht="43.2" x14ac:dyDescent="0.55000000000000004">
      <c r="A80" s="2" t="s">
        <v>47</v>
      </c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1"/>
      <c r="Q80" s="7"/>
    </row>
    <row r="81" spans="1:17" s="10" customFormat="1" ht="28.8" x14ac:dyDescent="0.55000000000000004">
      <c r="A81" s="2" t="s">
        <v>48</v>
      </c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1"/>
      <c r="Q81" s="7"/>
    </row>
    <row r="82" spans="1:17" s="10" customFormat="1" ht="28.8" x14ac:dyDescent="0.55000000000000004">
      <c r="A82" s="2" t="s">
        <v>49</v>
      </c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1"/>
      <c r="Q82" s="7"/>
    </row>
    <row r="83" spans="1:17" s="10" customFormat="1" ht="28.8" x14ac:dyDescent="0.55000000000000004">
      <c r="A83" s="2" t="s">
        <v>50</v>
      </c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7"/>
    </row>
    <row r="84" spans="1:17" s="10" customFormat="1" ht="28.8" x14ac:dyDescent="0.55000000000000004">
      <c r="A84" s="2" t="s">
        <v>51</v>
      </c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1"/>
      <c r="Q84" s="7"/>
    </row>
    <row r="85" spans="1:17" s="10" customFormat="1" ht="43.2" x14ac:dyDescent="0.55000000000000004">
      <c r="A85" s="2" t="s">
        <v>52</v>
      </c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1"/>
      <c r="Q85" s="7"/>
    </row>
    <row r="86" spans="1:17" s="10" customFormat="1" x14ac:dyDescent="0.55000000000000004">
      <c r="A86" s="2" t="s">
        <v>53</v>
      </c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1"/>
      <c r="Q86" s="7"/>
    </row>
    <row r="87" spans="1:17" s="10" customFormat="1" ht="28.8" x14ac:dyDescent="0.55000000000000004">
      <c r="A87" s="2" t="s">
        <v>54</v>
      </c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1"/>
      <c r="Q87" s="7"/>
    </row>
    <row r="88" spans="1:17" s="10" customFormat="1" ht="28.8" x14ac:dyDescent="0.55000000000000004">
      <c r="A88" s="2" t="s">
        <v>55</v>
      </c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7"/>
    </row>
    <row r="89" spans="1:17" s="10" customFormat="1" x14ac:dyDescent="0.55000000000000004">
      <c r="A89" s="176" t="s">
        <v>63</v>
      </c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1"/>
      <c r="Q89" s="8"/>
    </row>
    <row r="90" spans="1:17" s="10" customFormat="1" x14ac:dyDescent="0.55000000000000004">
      <c r="A90" s="187"/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8"/>
      <c r="Q90" s="8"/>
    </row>
    <row r="91" spans="1:17" s="10" customFormat="1" x14ac:dyDescent="0.55000000000000004">
      <c r="B91" s="9"/>
      <c r="C91" s="9"/>
      <c r="D91" s="9"/>
      <c r="E91" s="9"/>
    </row>
    <row r="92" spans="1:17" s="10" customFormat="1" x14ac:dyDescent="0.55000000000000004">
      <c r="B92" s="9"/>
      <c r="C92" s="9"/>
      <c r="D92" s="9"/>
      <c r="E92" s="9"/>
    </row>
    <row r="93" spans="1:17" s="10" customFormat="1" x14ac:dyDescent="0.55000000000000004">
      <c r="B93" s="9"/>
      <c r="C93" s="9"/>
      <c r="D93" s="9"/>
      <c r="E93" s="9"/>
    </row>
    <row r="94" spans="1:17" s="10" customFormat="1" x14ac:dyDescent="0.55000000000000004">
      <c r="B94" s="9"/>
      <c r="C94" s="9"/>
      <c r="D94" s="9"/>
      <c r="E94" s="9"/>
    </row>
    <row r="95" spans="1:17" s="10" customFormat="1" x14ac:dyDescent="0.55000000000000004">
      <c r="B95" s="9"/>
      <c r="C95" s="9"/>
      <c r="D95" s="9"/>
      <c r="E95" s="9"/>
    </row>
    <row r="96" spans="1:17" s="10" customFormat="1" x14ac:dyDescent="0.55000000000000004">
      <c r="B96" s="9"/>
      <c r="C96" s="9"/>
      <c r="D96" s="9"/>
      <c r="E96" s="9"/>
    </row>
    <row r="97" spans="2:5" s="10" customFormat="1" x14ac:dyDescent="0.55000000000000004">
      <c r="B97" s="9"/>
      <c r="C97" s="9"/>
      <c r="D97" s="9"/>
      <c r="E97" s="9"/>
    </row>
    <row r="98" spans="2:5" s="10" customFormat="1" x14ac:dyDescent="0.55000000000000004">
      <c r="B98" s="9"/>
      <c r="C98" s="9"/>
      <c r="D98" s="9"/>
      <c r="E98" s="9"/>
    </row>
    <row r="99" spans="2:5" s="10" customFormat="1" x14ac:dyDescent="0.55000000000000004">
      <c r="B99" s="9"/>
      <c r="C99" s="9"/>
      <c r="D99" s="9"/>
      <c r="E99" s="9"/>
    </row>
    <row r="100" spans="2:5" s="10" customFormat="1" x14ac:dyDescent="0.55000000000000004">
      <c r="B100" s="9"/>
      <c r="C100" s="9"/>
      <c r="D100" s="9"/>
      <c r="E100" s="9"/>
    </row>
    <row r="101" spans="2:5" s="10" customFormat="1" x14ac:dyDescent="0.55000000000000004">
      <c r="B101" s="9"/>
      <c r="C101" s="9"/>
      <c r="D101" s="9"/>
      <c r="E101" s="9"/>
    </row>
    <row r="102" spans="2:5" s="10" customFormat="1" x14ac:dyDescent="0.55000000000000004">
      <c r="B102" s="9"/>
      <c r="C102" s="9"/>
      <c r="D102" s="9"/>
      <c r="E102" s="9"/>
    </row>
    <row r="103" spans="2:5" s="10" customFormat="1" x14ac:dyDescent="0.55000000000000004">
      <c r="B103" s="9"/>
      <c r="C103" s="9"/>
      <c r="D103" s="9"/>
      <c r="E103" s="9"/>
    </row>
    <row r="104" spans="2:5" s="10" customFormat="1" x14ac:dyDescent="0.55000000000000004">
      <c r="B104" s="9"/>
      <c r="C104" s="9"/>
      <c r="D104" s="9"/>
      <c r="E104" s="9"/>
    </row>
    <row r="105" spans="2:5" s="10" customFormat="1" x14ac:dyDescent="0.55000000000000004">
      <c r="B105" s="9"/>
      <c r="C105" s="9"/>
      <c r="D105" s="9"/>
      <c r="E105" s="9"/>
    </row>
    <row r="106" spans="2:5" s="10" customFormat="1" x14ac:dyDescent="0.55000000000000004">
      <c r="B106" s="9"/>
      <c r="C106" s="9"/>
      <c r="D106" s="9"/>
      <c r="E106" s="9"/>
    </row>
    <row r="107" spans="2:5" s="10" customFormat="1" x14ac:dyDescent="0.55000000000000004">
      <c r="B107" s="9"/>
      <c r="C107" s="9"/>
      <c r="D107" s="9"/>
      <c r="E107" s="9"/>
    </row>
    <row r="108" spans="2:5" s="10" customFormat="1" x14ac:dyDescent="0.55000000000000004">
      <c r="B108" s="9"/>
      <c r="C108" s="9"/>
      <c r="D108" s="9"/>
      <c r="E108" s="9"/>
    </row>
    <row r="109" spans="2:5" s="10" customFormat="1" x14ac:dyDescent="0.55000000000000004">
      <c r="B109" s="9"/>
      <c r="C109" s="9"/>
      <c r="D109" s="9"/>
      <c r="E109" s="9"/>
    </row>
    <row r="110" spans="2:5" s="10" customFormat="1" x14ac:dyDescent="0.55000000000000004">
      <c r="B110" s="9"/>
      <c r="C110" s="9"/>
      <c r="D110" s="9"/>
      <c r="E110" s="9"/>
    </row>
    <row r="111" spans="2:5" s="10" customFormat="1" x14ac:dyDescent="0.55000000000000004">
      <c r="B111" s="9"/>
      <c r="C111" s="9"/>
      <c r="D111" s="9"/>
      <c r="E111" s="9"/>
    </row>
    <row r="112" spans="2:5" s="10" customFormat="1" x14ac:dyDescent="0.55000000000000004">
      <c r="B112" s="9"/>
      <c r="C112" s="9"/>
      <c r="D112" s="9"/>
      <c r="E112" s="9"/>
    </row>
    <row r="113" spans="2:5" s="10" customFormat="1" x14ac:dyDescent="0.55000000000000004">
      <c r="B113" s="9"/>
      <c r="C113" s="9"/>
      <c r="D113" s="9"/>
      <c r="E113" s="9"/>
    </row>
    <row r="114" spans="2:5" s="10" customFormat="1" x14ac:dyDescent="0.55000000000000004">
      <c r="B114" s="9"/>
      <c r="C114" s="9"/>
      <c r="D114" s="9"/>
      <c r="E114" s="9"/>
    </row>
    <row r="115" spans="2:5" s="10" customFormat="1" x14ac:dyDescent="0.55000000000000004">
      <c r="B115" s="9"/>
      <c r="C115" s="9"/>
      <c r="D115" s="9"/>
      <c r="E115" s="9"/>
    </row>
    <row r="116" spans="2:5" s="10" customFormat="1" x14ac:dyDescent="0.55000000000000004">
      <c r="B116" s="9"/>
      <c r="C116" s="9"/>
      <c r="D116" s="9"/>
      <c r="E116" s="9"/>
    </row>
    <row r="117" spans="2:5" s="10" customFormat="1" x14ac:dyDescent="0.55000000000000004">
      <c r="B117" s="9"/>
      <c r="C117" s="9"/>
      <c r="D117" s="9"/>
      <c r="E117" s="9"/>
    </row>
    <row r="118" spans="2:5" s="10" customFormat="1" x14ac:dyDescent="0.55000000000000004">
      <c r="B118" s="9"/>
      <c r="C118" s="9"/>
      <c r="D118" s="9"/>
      <c r="E118" s="9"/>
    </row>
    <row r="119" spans="2:5" s="10" customFormat="1" x14ac:dyDescent="0.55000000000000004">
      <c r="B119" s="9"/>
      <c r="C119" s="9"/>
      <c r="D119" s="9"/>
      <c r="E119" s="9"/>
    </row>
    <row r="120" spans="2:5" s="10" customFormat="1" x14ac:dyDescent="0.55000000000000004">
      <c r="B120" s="9"/>
      <c r="C120" s="9"/>
      <c r="D120" s="9"/>
      <c r="E120" s="9"/>
    </row>
    <row r="121" spans="2:5" s="10" customFormat="1" x14ac:dyDescent="0.55000000000000004">
      <c r="B121" s="9"/>
      <c r="C121" s="9"/>
      <c r="D121" s="9"/>
      <c r="E121" s="9"/>
    </row>
    <row r="122" spans="2:5" s="10" customFormat="1" x14ac:dyDescent="0.55000000000000004">
      <c r="B122" s="9"/>
      <c r="C122" s="9"/>
      <c r="D122" s="9"/>
      <c r="E122" s="9"/>
    </row>
    <row r="123" spans="2:5" s="10" customFormat="1" x14ac:dyDescent="0.55000000000000004">
      <c r="B123" s="9"/>
      <c r="C123" s="9"/>
      <c r="D123" s="9"/>
      <c r="E123" s="9"/>
    </row>
    <row r="124" spans="2:5" s="10" customFormat="1" x14ac:dyDescent="0.55000000000000004">
      <c r="B124" s="9"/>
      <c r="C124" s="9"/>
      <c r="D124" s="9"/>
      <c r="E124" s="9"/>
    </row>
    <row r="125" spans="2:5" s="10" customFormat="1" x14ac:dyDescent="0.55000000000000004">
      <c r="B125" s="9"/>
      <c r="C125" s="9"/>
      <c r="D125" s="9"/>
      <c r="E125" s="9"/>
    </row>
    <row r="126" spans="2:5" s="10" customFormat="1" x14ac:dyDescent="0.55000000000000004">
      <c r="B126" s="9"/>
      <c r="C126" s="9"/>
      <c r="D126" s="9"/>
      <c r="E126" s="9"/>
    </row>
    <row r="127" spans="2:5" s="10" customFormat="1" x14ac:dyDescent="0.55000000000000004">
      <c r="B127" s="9"/>
      <c r="C127" s="9"/>
      <c r="D127" s="9"/>
      <c r="E127" s="9"/>
    </row>
    <row r="128" spans="2:5" s="10" customFormat="1" x14ac:dyDescent="0.55000000000000004">
      <c r="B128" s="9"/>
      <c r="C128" s="9"/>
      <c r="D128" s="9"/>
      <c r="E128" s="9"/>
    </row>
    <row r="129" spans="2:5" s="10" customFormat="1" x14ac:dyDescent="0.55000000000000004">
      <c r="B129" s="9"/>
      <c r="C129" s="9"/>
      <c r="D129" s="9"/>
      <c r="E129" s="9"/>
    </row>
    <row r="130" spans="2:5" s="10" customFormat="1" x14ac:dyDescent="0.55000000000000004">
      <c r="B130" s="9"/>
      <c r="C130" s="9"/>
      <c r="D130" s="9"/>
      <c r="E130" s="9"/>
    </row>
    <row r="131" spans="2:5" s="10" customFormat="1" x14ac:dyDescent="0.55000000000000004">
      <c r="B131" s="9"/>
      <c r="C131" s="9"/>
      <c r="D131" s="9"/>
      <c r="E131" s="9"/>
    </row>
    <row r="132" spans="2:5" s="10" customFormat="1" x14ac:dyDescent="0.55000000000000004">
      <c r="B132" s="9"/>
      <c r="C132" s="9"/>
      <c r="D132" s="9"/>
      <c r="E132" s="9"/>
    </row>
  </sheetData>
  <mergeCells count="84">
    <mergeCell ref="B77:P90"/>
    <mergeCell ref="B8:P11"/>
    <mergeCell ref="B23:P24"/>
    <mergeCell ref="B31:P43"/>
    <mergeCell ref="B46:P49"/>
    <mergeCell ref="B52:P59"/>
    <mergeCell ref="B61:P62"/>
    <mergeCell ref="B70:P74"/>
    <mergeCell ref="E25:E27"/>
    <mergeCell ref="B16:B17"/>
    <mergeCell ref="C16:C17"/>
    <mergeCell ref="B25:B27"/>
    <mergeCell ref="P25:P27"/>
    <mergeCell ref="K25:K27"/>
    <mergeCell ref="M25:M27"/>
    <mergeCell ref="O25:O27"/>
    <mergeCell ref="Q3:Q5"/>
    <mergeCell ref="J3:J5"/>
    <mergeCell ref="L3:L5"/>
    <mergeCell ref="N3:N5"/>
    <mergeCell ref="F16:F17"/>
    <mergeCell ref="P3:P5"/>
    <mergeCell ref="P16:P17"/>
    <mergeCell ref="M3:M5"/>
    <mergeCell ref="O3:O5"/>
    <mergeCell ref="I3:I5"/>
    <mergeCell ref="K3:K5"/>
    <mergeCell ref="K16:K17"/>
    <mergeCell ref="M16:M17"/>
    <mergeCell ref="O16:O17"/>
    <mergeCell ref="A10:A11"/>
    <mergeCell ref="H3:H5"/>
    <mergeCell ref="A3:A5"/>
    <mergeCell ref="B3:B5"/>
    <mergeCell ref="C3:C5"/>
    <mergeCell ref="F3:F5"/>
    <mergeCell ref="G3:G5"/>
    <mergeCell ref="E3:E5"/>
    <mergeCell ref="D3:D5"/>
    <mergeCell ref="A6:A7"/>
    <mergeCell ref="A8:A9"/>
    <mergeCell ref="A52:A53"/>
    <mergeCell ref="A54:A55"/>
    <mergeCell ref="A56:A57"/>
    <mergeCell ref="A58:A59"/>
    <mergeCell ref="A68:A69"/>
    <mergeCell ref="C25:C27"/>
    <mergeCell ref="E16:E17"/>
    <mergeCell ref="D16:D17"/>
    <mergeCell ref="G16:G17"/>
    <mergeCell ref="D25:D27"/>
    <mergeCell ref="G25:G27"/>
    <mergeCell ref="A89:A90"/>
    <mergeCell ref="L16:L17"/>
    <mergeCell ref="H16:H17"/>
    <mergeCell ref="I16:I17"/>
    <mergeCell ref="H25:H27"/>
    <mergeCell ref="I25:I27"/>
    <mergeCell ref="J16:J17"/>
    <mergeCell ref="J25:J27"/>
    <mergeCell ref="F25:F27"/>
    <mergeCell ref="A61:A62"/>
    <mergeCell ref="A23:A24"/>
    <mergeCell ref="A63:A64"/>
    <mergeCell ref="A66:A67"/>
    <mergeCell ref="A34:A35"/>
    <mergeCell ref="A36:A37"/>
    <mergeCell ref="A29:A30"/>
    <mergeCell ref="A75:A76"/>
    <mergeCell ref="A13:A15"/>
    <mergeCell ref="A19:A20"/>
    <mergeCell ref="A71:A72"/>
    <mergeCell ref="A48:A49"/>
    <mergeCell ref="A38:A39"/>
    <mergeCell ref="A40:A41"/>
    <mergeCell ref="A42:A43"/>
    <mergeCell ref="A44:A45"/>
    <mergeCell ref="A46:A47"/>
    <mergeCell ref="A21:A22"/>
    <mergeCell ref="A16:A18"/>
    <mergeCell ref="A25:A28"/>
    <mergeCell ref="A73:A74"/>
    <mergeCell ref="A31:A33"/>
    <mergeCell ref="A50:A5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FEBRERO-JULIO 2018</vt:lpstr>
      <vt:lpstr>AGOSTO 2017-ENERO 2018</vt:lpstr>
      <vt:lpstr>FEBRERO-JULIO 17</vt:lpstr>
      <vt:lpstr>AGOSTO 16-ENERO 17</vt:lpstr>
      <vt:lpstr>FEBRERO-JULIO 16</vt:lpstr>
      <vt:lpstr>'FEBRERO-JULIO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Luis G. Montané-Jiménez</cp:lastModifiedBy>
  <cp:lastPrinted>2018-09-24T14:49:05Z</cp:lastPrinted>
  <dcterms:created xsi:type="dcterms:W3CDTF">2018-06-28T18:35:52Z</dcterms:created>
  <dcterms:modified xsi:type="dcterms:W3CDTF">2018-09-24T14:50:00Z</dcterms:modified>
</cp:coreProperties>
</file>