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date1904="1"/>
  <mc:AlternateContent xmlns:mc="http://schemas.openxmlformats.org/markup-compatibility/2006">
    <mc:Choice Requires="x15">
      <x15ac:absPath xmlns:x15ac="http://schemas.microsoft.com/office/spreadsheetml/2010/11/ac" url="/Users/herson/Desktop/"/>
    </mc:Choice>
  </mc:AlternateContent>
  <bookViews>
    <workbookView xWindow="0" yWindow="0" windowWidth="20480" windowHeight="15360" activeTab="1"/>
  </bookViews>
  <sheets>
    <sheet name="Hoja 2 - Estructura Curricular" sheetId="1" r:id="rId1"/>
    <sheet name="Hoja 2 - Horas | Crédito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2" l="1"/>
  <c r="F45" i="2"/>
  <c r="F44" i="2"/>
  <c r="F43" i="2"/>
  <c r="F42" i="2"/>
  <c r="F41" i="2"/>
  <c r="F40" i="2"/>
  <c r="F39" i="2"/>
  <c r="F38" i="1"/>
  <c r="F39" i="1"/>
  <c r="F40" i="1"/>
  <c r="F41" i="1"/>
  <c r="F42" i="1"/>
  <c r="A23" i="2"/>
  <c r="F52" i="1"/>
  <c r="F53" i="1"/>
  <c r="F54" i="1"/>
  <c r="F55" i="1"/>
  <c r="C23" i="2"/>
  <c r="F66" i="1"/>
  <c r="F67" i="1"/>
  <c r="F68" i="1"/>
  <c r="F69" i="1"/>
  <c r="F71" i="1"/>
  <c r="F70" i="1"/>
  <c r="F72" i="1"/>
  <c r="F73" i="1"/>
  <c r="F74" i="1"/>
  <c r="E23" i="2"/>
  <c r="F85" i="1"/>
  <c r="F84" i="1"/>
  <c r="F86" i="1"/>
  <c r="F87" i="1"/>
  <c r="F88" i="1"/>
  <c r="F89" i="1"/>
  <c r="G23" i="2"/>
  <c r="A24" i="2"/>
  <c r="F96" i="1"/>
  <c r="F95" i="1"/>
  <c r="F94" i="1"/>
  <c r="F93" i="1"/>
  <c r="F97" i="1"/>
  <c r="F98" i="1"/>
  <c r="M14" i="2"/>
  <c r="F83" i="1"/>
  <c r="F82" i="1"/>
  <c r="F81" i="1"/>
  <c r="F80" i="1"/>
  <c r="F79" i="1"/>
  <c r="F78" i="1"/>
  <c r="F90" i="1"/>
  <c r="K14" i="2"/>
  <c r="F65" i="1"/>
  <c r="F64" i="1"/>
  <c r="F63" i="1"/>
  <c r="F62" i="1"/>
  <c r="F61" i="1"/>
  <c r="F60" i="1"/>
  <c r="F59" i="1"/>
  <c r="F75" i="1"/>
  <c r="I14" i="2"/>
  <c r="F51" i="1"/>
  <c r="F50" i="1"/>
  <c r="F49" i="1"/>
  <c r="F48" i="1"/>
  <c r="F47" i="1"/>
  <c r="F46" i="1"/>
  <c r="F56" i="1"/>
  <c r="G14" i="2"/>
  <c r="F37" i="1"/>
  <c r="F35" i="1"/>
  <c r="F34" i="1"/>
  <c r="F33" i="1"/>
  <c r="F32" i="1"/>
  <c r="F43" i="1"/>
  <c r="E14" i="2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9" i="1"/>
  <c r="C14" i="2"/>
  <c r="F9" i="1"/>
  <c r="A14" i="2"/>
  <c r="P14" i="2"/>
  <c r="A25" i="2"/>
  <c r="M18" i="2"/>
  <c r="M19" i="2"/>
  <c r="E18" i="2"/>
  <c r="G18" i="2"/>
  <c r="I18" i="2"/>
  <c r="K18" i="2"/>
  <c r="E19" i="2"/>
  <c r="A18" i="2"/>
  <c r="C18" i="2"/>
  <c r="A19" i="2"/>
  <c r="E10" i="2"/>
  <c r="C9" i="1"/>
  <c r="A5" i="2"/>
  <c r="C29" i="1"/>
  <c r="D5" i="2"/>
  <c r="C43" i="1"/>
  <c r="G5" i="2"/>
  <c r="C56" i="1"/>
  <c r="J5" i="2"/>
  <c r="C75" i="1"/>
  <c r="M5" i="2"/>
  <c r="C90" i="1"/>
  <c r="P5" i="2"/>
  <c r="C98" i="1"/>
  <c r="S5" i="2"/>
  <c r="A9" i="2"/>
  <c r="D9" i="1"/>
  <c r="B5" i="2"/>
  <c r="D29" i="1"/>
  <c r="E5" i="2"/>
  <c r="D43" i="1"/>
  <c r="H5" i="2"/>
  <c r="D56" i="1"/>
  <c r="K5" i="2"/>
  <c r="D75" i="1"/>
  <c r="N5" i="2"/>
  <c r="D90" i="1"/>
  <c r="Q5" i="2"/>
  <c r="D98" i="1"/>
  <c r="T5" i="2"/>
  <c r="B9" i="2"/>
  <c r="A10" i="2"/>
  <c r="I10" i="2"/>
  <c r="E9" i="1"/>
  <c r="C5" i="2"/>
  <c r="E29" i="1"/>
  <c r="F5" i="2"/>
  <c r="E43" i="1"/>
  <c r="I5" i="2"/>
  <c r="E56" i="1"/>
  <c r="L5" i="2"/>
  <c r="E75" i="1"/>
  <c r="O5" i="2"/>
  <c r="E90" i="1"/>
  <c r="R5" i="2"/>
  <c r="E98" i="1"/>
  <c r="U5" i="2"/>
  <c r="C9" i="2"/>
  <c r="K9" i="2"/>
  <c r="J9" i="2"/>
  <c r="I9" i="2"/>
  <c r="F36" i="1"/>
</calcChain>
</file>

<file path=xl/sharedStrings.xml><?xml version="1.0" encoding="utf-8"?>
<sst xmlns="http://schemas.openxmlformats.org/spreadsheetml/2006/main" count="373" uniqueCount="130">
  <si>
    <t>Estructura Curricular</t>
  </si>
  <si>
    <t>Área de Formación Básica General</t>
  </si>
  <si>
    <t>Experiencias Educativas</t>
  </si>
  <si>
    <t>Modalidad</t>
  </si>
  <si>
    <t>Horas Teóricas</t>
  </si>
  <si>
    <t>Horas Prácticas</t>
  </si>
  <si>
    <t>Otras Horas</t>
  </si>
  <si>
    <t>Créditos</t>
  </si>
  <si>
    <t>Área de Formación</t>
  </si>
  <si>
    <t xml:space="preserve">Literacidad digital </t>
  </si>
  <si>
    <t>Seleccione la opción que corresponda</t>
  </si>
  <si>
    <t>BG = Básica General</t>
  </si>
  <si>
    <t>Pensamiento crítico para la solución de problemas</t>
  </si>
  <si>
    <t>Lengua I</t>
  </si>
  <si>
    <t>Lengua II</t>
  </si>
  <si>
    <t>Lectura y escritura de textos académicos</t>
  </si>
  <si>
    <t>Iniciación a la Disciplina</t>
  </si>
  <si>
    <t>Introducción a la investigación</t>
  </si>
  <si>
    <t>S = seminario</t>
  </si>
  <si>
    <t>ID = Iniciación a la Disciplina</t>
  </si>
  <si>
    <t>Fundamentos histórico-epistemológicos de la psicología</t>
  </si>
  <si>
    <t>C = curso</t>
  </si>
  <si>
    <t>Sensopercepción</t>
  </si>
  <si>
    <t>CT = curso-taller</t>
  </si>
  <si>
    <t>Motivación y emoción</t>
  </si>
  <si>
    <t>Atención, aprendizaje y memoria</t>
  </si>
  <si>
    <t>Pensamiento y lenguaje e Inteligencia</t>
  </si>
  <si>
    <t>Anatomía y fisiología del sistema nervioso</t>
  </si>
  <si>
    <t>Tópicos en Psicobiología</t>
  </si>
  <si>
    <t>Procesos socioculturales y transculturales en el comportamiento</t>
  </si>
  <si>
    <t>Métodos y diseños de investigación cuantitativa</t>
  </si>
  <si>
    <t>Métodos y diseños de investigación cualitativa</t>
  </si>
  <si>
    <t>Introducción a la Instrumentación Psicológica</t>
  </si>
  <si>
    <t>Desarrollo humano 1</t>
  </si>
  <si>
    <t>Desarrollo humano 2</t>
  </si>
  <si>
    <t>Introducción a la estadística</t>
  </si>
  <si>
    <t>Taller de Estilos de Vida Saludable</t>
  </si>
  <si>
    <t>T = taller</t>
  </si>
  <si>
    <t>Principios éticos y bioéticos en investigación</t>
  </si>
  <si>
    <t>Educación</t>
  </si>
  <si>
    <t>Psicología de la Educación</t>
  </si>
  <si>
    <t>D = Disciplinar</t>
  </si>
  <si>
    <t>Problemas del Aprendizaje y del Desarrollo</t>
  </si>
  <si>
    <t>Evaluación y Diagnóstico Psicoeducativo</t>
  </si>
  <si>
    <t>PP = práctica profesional</t>
  </si>
  <si>
    <t>Diseño Instruccional y Tecnología Educativa</t>
  </si>
  <si>
    <t>Investigación e Intervención en Educación I</t>
  </si>
  <si>
    <t>Investigación e Intervención en Educación II</t>
  </si>
  <si>
    <t>Sociedad y Educación</t>
  </si>
  <si>
    <t>Consultoría, Orientación y Asesoría Psicoeducativa</t>
  </si>
  <si>
    <t>Psicometría de la educación</t>
  </si>
  <si>
    <t>Planeación y Diseño Curricular</t>
  </si>
  <si>
    <t>Metodología de investigación psicoeducativa</t>
  </si>
  <si>
    <t>Salud</t>
  </si>
  <si>
    <t>Sujeto, psiquismo y personalidad</t>
  </si>
  <si>
    <t>Estructuras psíquicas y psicopatología</t>
  </si>
  <si>
    <t>Evaluación y Diagnóstico I</t>
  </si>
  <si>
    <t>Evaluación y Diagnóstico II</t>
  </si>
  <si>
    <t>Intervención psicologica I</t>
  </si>
  <si>
    <t>Intervención psicologica II</t>
  </si>
  <si>
    <t>Psicogerontología</t>
  </si>
  <si>
    <t>Psicología, Género y Equidad</t>
  </si>
  <si>
    <t>Abordaje de las adicciones</t>
  </si>
  <si>
    <t>Abordaje de la violencia</t>
  </si>
  <si>
    <t>Organizacional</t>
  </si>
  <si>
    <t>Investigación e instrumentación en psicología organizacional</t>
  </si>
  <si>
    <t>Comportamiento organizacional</t>
  </si>
  <si>
    <t>Desarrollo organizacional</t>
  </si>
  <si>
    <t>Gestión del talento humano</t>
  </si>
  <si>
    <t>Desarrollo del talento humano para organizaciones saludables</t>
  </si>
  <si>
    <t>Estadística y psicometría aplicada a las organizaciones y al trabajo</t>
  </si>
  <si>
    <t>Intervención y gestión del cambio</t>
  </si>
  <si>
    <t>Creatividad, innovación y sustentabilidad organizacional</t>
  </si>
  <si>
    <t>Tópicos actuales de la psicología organizacional</t>
  </si>
  <si>
    <t>Desarrollo de competencias para la alta dirección</t>
  </si>
  <si>
    <t>Formación de líderes en ambientes multiculturales</t>
  </si>
  <si>
    <t>Emprendedurismo</t>
  </si>
  <si>
    <t>Seguridad industrial y relaciones laborales</t>
  </si>
  <si>
    <t>Administración e innovación en modelos de negocios</t>
  </si>
  <si>
    <t>Introducción a la vida profesional</t>
  </si>
  <si>
    <t>Prevención y salud laboral</t>
  </si>
  <si>
    <t>Social</t>
  </si>
  <si>
    <t>Investigación e Intervención en Psicología Social y Comunitaria I</t>
  </si>
  <si>
    <t>Psicología Social</t>
  </si>
  <si>
    <t>Psicología Comunitaria</t>
  </si>
  <si>
    <t>Teoría y Práctica del Desarrollo Grupal</t>
  </si>
  <si>
    <t>Intervención en Grupos e Instituciones</t>
  </si>
  <si>
    <t>Investigación e Intervención en Psicología Social y Comunitaria II</t>
  </si>
  <si>
    <t>Estrategias para la Promoción y Participación Comunitaria</t>
  </si>
  <si>
    <t>Psicología de la Comunicación</t>
  </si>
  <si>
    <t>Psicología Jurídica y Forense</t>
  </si>
  <si>
    <t>Psicología Ambiental y Desarrollo Sustentable</t>
  </si>
  <si>
    <t>Psicología Política</t>
  </si>
  <si>
    <t>Métodos para el Desarrollo Grupal</t>
  </si>
  <si>
    <t>Terminal</t>
  </si>
  <si>
    <t>Proyecto de investigación e intervención en psicología</t>
  </si>
  <si>
    <t>Servicio social</t>
  </si>
  <si>
    <t>VC = vinculación con la comunidad</t>
  </si>
  <si>
    <t>T = Terminal</t>
  </si>
  <si>
    <t>Experiencia recepcional</t>
  </si>
  <si>
    <t>O = Otros (Experiencia Recepcional)</t>
  </si>
  <si>
    <t>Análisis e interpretación de datos</t>
  </si>
  <si>
    <t>Horas | Créditos</t>
  </si>
  <si>
    <t>Totales</t>
  </si>
  <si>
    <t>Teóricas</t>
  </si>
  <si>
    <t>Prácticas</t>
  </si>
  <si>
    <t>Otras</t>
  </si>
  <si>
    <t>Rediseño</t>
  </si>
  <si>
    <t>Plan ‘99</t>
  </si>
  <si>
    <t>Diferencia</t>
  </si>
  <si>
    <t>AFBG</t>
  </si>
  <si>
    <t>ID</t>
  </si>
  <si>
    <t>Total</t>
  </si>
  <si>
    <t>Valor</t>
  </si>
  <si>
    <t>Valor Porcentual</t>
  </si>
  <si>
    <t>Optativas</t>
  </si>
  <si>
    <t>Normatividad Valor Porcentual</t>
  </si>
  <si>
    <t>Elección Libre</t>
  </si>
  <si>
    <t>HT</t>
  </si>
  <si>
    <t>HP</t>
  </si>
  <si>
    <t>HO</t>
  </si>
  <si>
    <t>C</t>
  </si>
  <si>
    <t>Seminario</t>
  </si>
  <si>
    <t>Seminario Op</t>
  </si>
  <si>
    <t>Curso</t>
  </si>
  <si>
    <t>Curso - Taller</t>
  </si>
  <si>
    <t>Curso - Taller Op</t>
  </si>
  <si>
    <t>Práctica profesional</t>
  </si>
  <si>
    <t>Taller</t>
  </si>
  <si>
    <t>Taller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</si>
</sst>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Helvetica"/>
    </font>
    <font>
      <sz val="14"/>
      <color indexed="8"/>
      <name val="Helvetica Neue Medium"/>
    </font>
    <font>
      <sz val="11"/>
      <color indexed="9"/>
      <name val="Helvetica Neue Black Condensed"/>
    </font>
    <font>
      <sz val="10"/>
      <color indexed="8"/>
      <name val="Helvetica Neue Bold Condensed"/>
    </font>
    <font>
      <sz val="10"/>
      <color indexed="8"/>
      <name val="Helvetica Neue Light"/>
    </font>
    <font>
      <sz val="10"/>
      <color indexed="8"/>
      <name val="Helvetica Neue Medium"/>
    </font>
    <font>
      <sz val="10"/>
      <color indexed="17"/>
      <name val="Helvetica Neue Light"/>
    </font>
    <font>
      <sz val="10"/>
      <color indexed="9"/>
      <name val="Helvetica Neue Black Condensed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11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18"/>
      </right>
      <top style="thin">
        <color indexed="18"/>
      </top>
      <bottom style="thin">
        <color indexed="11"/>
      </bottom>
      <diagonal/>
    </border>
    <border>
      <left style="thin">
        <color indexed="1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8"/>
      </bottom>
      <diagonal/>
    </border>
    <border>
      <left style="thin">
        <color indexed="11"/>
      </left>
      <right style="thin">
        <color indexed="18"/>
      </right>
      <top style="thin">
        <color indexed="11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49" fontId="4" fillId="6" borderId="9" xfId="0" applyNumberFormat="1" applyFont="1" applyFill="1" applyBorder="1" applyAlignment="1">
      <alignment horizontal="center" vertical="top" wrapText="1"/>
    </xf>
    <xf numFmtId="0" fontId="4" fillId="6" borderId="10" xfId="0" applyNumberFormat="1" applyFont="1" applyFill="1" applyBorder="1" applyAlignment="1">
      <alignment horizontal="center" vertical="top" wrapText="1"/>
    </xf>
    <xf numFmtId="0" fontId="4" fillId="6" borderId="11" xfId="0" applyNumberFormat="1" applyFont="1" applyFill="1" applyBorder="1" applyAlignment="1">
      <alignment horizontal="center" vertical="top" wrapText="1"/>
    </xf>
    <xf numFmtId="0" fontId="4" fillId="6" borderId="12" xfId="0" applyNumberFormat="1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0" fontId="4" fillId="6" borderId="14" xfId="0" applyNumberFormat="1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9" fontId="4" fillId="6" borderId="14" xfId="0" applyNumberFormat="1" applyFont="1" applyFill="1" applyBorder="1" applyAlignment="1">
      <alignment horizontal="center" vertical="top" wrapText="1"/>
    </xf>
    <xf numFmtId="0" fontId="0" fillId="0" borderId="8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9" fontId="4" fillId="0" borderId="14" xfId="0" applyNumberFormat="1" applyFont="1" applyBorder="1" applyAlignment="1">
      <alignment horizontal="center" vertical="top" wrapText="1"/>
    </xf>
    <xf numFmtId="0" fontId="4" fillId="6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0" fontId="0" fillId="0" borderId="14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9" fontId="4" fillId="6" borderId="14" xfId="0" applyNumberFormat="1" applyFont="1" applyFill="1" applyBorder="1" applyAlignment="1">
      <alignment horizontal="center" vertical="top" wrapText="1"/>
    </xf>
    <xf numFmtId="9" fontId="4" fillId="6" borderId="2" xfId="0" applyNumberFormat="1" applyFont="1" applyFill="1" applyBorder="1" applyAlignment="1">
      <alignment horizontal="center" vertical="top" wrapText="1"/>
    </xf>
    <xf numFmtId="9" fontId="0" fillId="0" borderId="2" xfId="0" applyNumberFormat="1" applyFont="1" applyBorder="1" applyAlignment="1">
      <alignment horizontal="center" vertical="top" wrapText="1"/>
    </xf>
    <xf numFmtId="0" fontId="4" fillId="6" borderId="14" xfId="0" applyNumberFormat="1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0" fontId="4" fillId="6" borderId="2" xfId="0" applyNumberFormat="1" applyFont="1" applyFill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9" fontId="4" fillId="0" borderId="14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22">
    <dxf>
      <font>
        <color rgb="FF3A88FE"/>
      </font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3A88FE"/>
      </font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3A88FE"/>
      </font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3A88FE"/>
      </font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E32400"/>
      </font>
    </dxf>
    <dxf>
      <font>
        <color rgb="FF669C35"/>
      </font>
    </dxf>
    <dxf>
      <font>
        <color rgb="FF3A88FE"/>
      </font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000000"/>
      </font>
      <fill>
        <patternFill patternType="solid">
          <fgColor indexed="13"/>
          <bgColor indexed="21"/>
        </patternFill>
      </fill>
    </dxf>
    <dxf>
      <font>
        <color rgb="FF3A88FE"/>
      </font>
    </dxf>
    <dxf>
      <font>
        <color rgb="FF669C35"/>
      </font>
    </dxf>
    <dxf>
      <font>
        <color rgb="FF3A88FE"/>
      </font>
    </dxf>
    <dxf>
      <font>
        <color rgb="FF000000"/>
      </font>
      <fill>
        <patternFill patternType="solid">
          <fgColor indexed="13"/>
          <bgColor indexed="14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3F3F3F"/>
      <rgbColor rgb="FFA5A5A5"/>
      <rgbColor rgb="FFBFBFBF"/>
      <rgbColor rgb="00000000"/>
      <rgbColor rgb="E598EFEA"/>
      <rgbColor rgb="FF9CE159"/>
      <rgbColor rgb="FFFFC071"/>
      <rgbColor rgb="FFFF2C21"/>
      <rgbColor rgb="FF515151"/>
      <rgbColor rgb="FF3A88FE"/>
      <rgbColor rgb="FF669C35"/>
      <rgbColor rgb="E5FF9781"/>
      <rgbColor rgb="FFE3240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8"/>
  <sheetViews>
    <sheetView showGridLines="0" workbookViewId="0">
      <selection sqref="A1:G1"/>
    </sheetView>
  </sheetViews>
  <sheetFormatPr baseColWidth="10" defaultColWidth="16.33203125" defaultRowHeight="18" customHeight="1" x14ac:dyDescent="0.15"/>
  <cols>
    <col min="1" max="1" width="19.83203125" style="1" customWidth="1"/>
    <col min="2" max="2" width="46.6640625" style="1" customWidth="1"/>
    <col min="3" max="6" width="16.33203125" style="1" customWidth="1"/>
    <col min="7" max="7" width="29.6640625" style="1" customWidth="1"/>
    <col min="8" max="256" width="16.33203125" customWidth="1"/>
  </cols>
  <sheetData>
    <row r="1" spans="1:7" ht="30.5" customHeight="1" x14ac:dyDescent="0.15">
      <c r="A1" s="36" t="s">
        <v>0</v>
      </c>
      <c r="B1" s="36"/>
      <c r="C1" s="36"/>
      <c r="D1" s="36"/>
      <c r="E1" s="36"/>
      <c r="F1" s="36"/>
      <c r="G1" s="36"/>
    </row>
    <row r="2" spans="1:7" ht="21" customHeight="1" x14ac:dyDescent="0.15">
      <c r="A2" s="37" t="s">
        <v>1</v>
      </c>
      <c r="B2" s="38"/>
      <c r="C2" s="38"/>
      <c r="D2" s="38"/>
      <c r="E2" s="38"/>
      <c r="F2" s="38"/>
      <c r="G2" s="38"/>
    </row>
    <row r="3" spans="1:7" ht="20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20" customHeight="1" x14ac:dyDescent="0.15">
      <c r="A4" s="3" t="s">
        <v>9</v>
      </c>
      <c r="B4" s="3" t="s">
        <v>10</v>
      </c>
      <c r="C4" s="4">
        <v>0</v>
      </c>
      <c r="D4" s="4">
        <v>0</v>
      </c>
      <c r="E4" s="4">
        <v>6</v>
      </c>
      <c r="F4" s="4">
        <v>4</v>
      </c>
      <c r="G4" s="3" t="s">
        <v>11</v>
      </c>
    </row>
    <row r="5" spans="1:7" ht="32" customHeight="1" x14ac:dyDescent="0.15">
      <c r="A5" s="3" t="s">
        <v>12</v>
      </c>
      <c r="B5" s="3" t="s">
        <v>10</v>
      </c>
      <c r="C5" s="4">
        <v>0</v>
      </c>
      <c r="D5" s="4">
        <v>0</v>
      </c>
      <c r="E5" s="4">
        <v>4</v>
      </c>
      <c r="F5" s="4">
        <v>4</v>
      </c>
      <c r="G5" s="3" t="s">
        <v>11</v>
      </c>
    </row>
    <row r="6" spans="1:7" ht="20" customHeight="1" x14ac:dyDescent="0.15">
      <c r="A6" s="3" t="s">
        <v>13</v>
      </c>
      <c r="B6" s="3" t="s">
        <v>10</v>
      </c>
      <c r="C6" s="4">
        <v>0</v>
      </c>
      <c r="D6" s="4">
        <v>0</v>
      </c>
      <c r="E6" s="4">
        <v>6</v>
      </c>
      <c r="F6" s="4">
        <v>4</v>
      </c>
      <c r="G6" s="3" t="s">
        <v>11</v>
      </c>
    </row>
    <row r="7" spans="1:7" ht="20" customHeight="1" x14ac:dyDescent="0.15">
      <c r="A7" s="3" t="s">
        <v>14</v>
      </c>
      <c r="B7" s="3" t="s">
        <v>10</v>
      </c>
      <c r="C7" s="4">
        <v>0</v>
      </c>
      <c r="D7" s="4">
        <v>0</v>
      </c>
      <c r="E7" s="4">
        <v>6</v>
      </c>
      <c r="F7" s="4">
        <v>4</v>
      </c>
      <c r="G7" s="3" t="s">
        <v>11</v>
      </c>
    </row>
    <row r="8" spans="1:7" ht="32" customHeight="1" x14ac:dyDescent="0.15">
      <c r="A8" s="3" t="s">
        <v>15</v>
      </c>
      <c r="B8" s="3" t="s">
        <v>10</v>
      </c>
      <c r="C8" s="4">
        <v>0</v>
      </c>
      <c r="D8" s="4">
        <v>0</v>
      </c>
      <c r="E8" s="4">
        <v>4</v>
      </c>
      <c r="F8" s="4">
        <v>4</v>
      </c>
      <c r="G8" s="3" t="s">
        <v>11</v>
      </c>
    </row>
    <row r="9" spans="1:7" ht="20" customHeight="1" x14ac:dyDescent="0.15">
      <c r="A9" s="5"/>
      <c r="B9" s="5"/>
      <c r="C9" s="6">
        <f>(C8+C7+C6+C5+C4)</f>
        <v>0</v>
      </c>
      <c r="D9" s="6">
        <f>(D8+D7+D6+D5+D4)</f>
        <v>0</v>
      </c>
      <c r="E9" s="6">
        <f>(E8+E7+E6+E5+E4)</f>
        <v>26</v>
      </c>
      <c r="F9" s="6">
        <f>(F8+F7+F6+F5+F4)</f>
        <v>20</v>
      </c>
      <c r="G9" s="5"/>
    </row>
    <row r="10" spans="1:7" ht="21" customHeight="1" x14ac:dyDescent="0.15">
      <c r="A10" s="37" t="s">
        <v>16</v>
      </c>
      <c r="B10" s="38"/>
      <c r="C10" s="38"/>
      <c r="D10" s="38"/>
      <c r="E10" s="38"/>
      <c r="F10" s="38"/>
      <c r="G10" s="38"/>
    </row>
    <row r="11" spans="1:7" ht="20" customHeight="1" x14ac:dyDescent="0.15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F11" s="2" t="s">
        <v>7</v>
      </c>
      <c r="G11" s="2" t="s">
        <v>8</v>
      </c>
    </row>
    <row r="12" spans="1:7" ht="32" customHeight="1" x14ac:dyDescent="0.15">
      <c r="A12" s="3" t="s">
        <v>17</v>
      </c>
      <c r="B12" s="3" t="s">
        <v>18</v>
      </c>
      <c r="C12" s="4">
        <v>2</v>
      </c>
      <c r="D12" s="4">
        <v>3</v>
      </c>
      <c r="E12" s="4">
        <v>0</v>
      </c>
      <c r="F12" s="4">
        <f t="shared" ref="F12:F28" si="0">(C12*2)+D12</f>
        <v>7</v>
      </c>
      <c r="G12" s="3" t="s">
        <v>19</v>
      </c>
    </row>
    <row r="13" spans="1:7" ht="44" customHeight="1" x14ac:dyDescent="0.15">
      <c r="A13" s="3" t="s">
        <v>20</v>
      </c>
      <c r="B13" s="3" t="s">
        <v>21</v>
      </c>
      <c r="C13" s="4">
        <v>3</v>
      </c>
      <c r="D13" s="4">
        <v>1</v>
      </c>
      <c r="E13" s="4">
        <v>0</v>
      </c>
      <c r="F13" s="4">
        <f t="shared" si="0"/>
        <v>7</v>
      </c>
      <c r="G13" s="3" t="s">
        <v>19</v>
      </c>
    </row>
    <row r="14" spans="1:7" ht="20" customHeight="1" x14ac:dyDescent="0.15">
      <c r="A14" s="3" t="s">
        <v>22</v>
      </c>
      <c r="B14" s="3" t="s">
        <v>23</v>
      </c>
      <c r="C14" s="4">
        <v>2</v>
      </c>
      <c r="D14" s="4">
        <v>3</v>
      </c>
      <c r="E14" s="4">
        <v>0</v>
      </c>
      <c r="F14" s="4">
        <f t="shared" si="0"/>
        <v>7</v>
      </c>
      <c r="G14" s="3" t="s">
        <v>19</v>
      </c>
    </row>
    <row r="15" spans="1:7" ht="20" customHeight="1" x14ac:dyDescent="0.15">
      <c r="A15" s="3" t="s">
        <v>24</v>
      </c>
      <c r="B15" s="3" t="s">
        <v>23</v>
      </c>
      <c r="C15" s="4">
        <v>2</v>
      </c>
      <c r="D15" s="4">
        <v>3</v>
      </c>
      <c r="E15" s="4">
        <v>0</v>
      </c>
      <c r="F15" s="4">
        <f t="shared" si="0"/>
        <v>7</v>
      </c>
      <c r="G15" s="3" t="s">
        <v>19</v>
      </c>
    </row>
    <row r="16" spans="1:7" ht="32" customHeight="1" x14ac:dyDescent="0.15">
      <c r="A16" s="3" t="s">
        <v>25</v>
      </c>
      <c r="B16" s="3" t="s">
        <v>23</v>
      </c>
      <c r="C16" s="4">
        <v>2</v>
      </c>
      <c r="D16" s="4">
        <v>3</v>
      </c>
      <c r="E16" s="4">
        <v>0</v>
      </c>
      <c r="F16" s="4">
        <f t="shared" si="0"/>
        <v>7</v>
      </c>
      <c r="G16" s="3" t="s">
        <v>19</v>
      </c>
    </row>
    <row r="17" spans="1:7" ht="32" customHeight="1" x14ac:dyDescent="0.15">
      <c r="A17" s="3" t="s">
        <v>26</v>
      </c>
      <c r="B17" s="3" t="s">
        <v>23</v>
      </c>
      <c r="C17" s="4">
        <v>2</v>
      </c>
      <c r="D17" s="4">
        <v>3</v>
      </c>
      <c r="E17" s="4">
        <v>0</v>
      </c>
      <c r="F17" s="4">
        <f t="shared" si="0"/>
        <v>7</v>
      </c>
      <c r="G17" s="3" t="s">
        <v>19</v>
      </c>
    </row>
    <row r="18" spans="1:7" ht="32" customHeight="1" x14ac:dyDescent="0.15">
      <c r="A18" s="3" t="s">
        <v>27</v>
      </c>
      <c r="B18" s="3" t="s">
        <v>18</v>
      </c>
      <c r="C18" s="4">
        <v>2</v>
      </c>
      <c r="D18" s="4">
        <v>3</v>
      </c>
      <c r="E18" s="4">
        <v>0</v>
      </c>
      <c r="F18" s="4">
        <f t="shared" si="0"/>
        <v>7</v>
      </c>
      <c r="G18" s="3" t="s">
        <v>19</v>
      </c>
    </row>
    <row r="19" spans="1:7" ht="20" customHeight="1" x14ac:dyDescent="0.15">
      <c r="A19" s="3" t="s">
        <v>28</v>
      </c>
      <c r="B19" s="3" t="s">
        <v>21</v>
      </c>
      <c r="C19" s="4">
        <v>3</v>
      </c>
      <c r="D19" s="4">
        <v>1</v>
      </c>
      <c r="E19" s="4">
        <v>0</v>
      </c>
      <c r="F19" s="4">
        <f t="shared" si="0"/>
        <v>7</v>
      </c>
      <c r="G19" s="3" t="s">
        <v>19</v>
      </c>
    </row>
    <row r="20" spans="1:7" ht="44" customHeight="1" x14ac:dyDescent="0.15">
      <c r="A20" s="3" t="s">
        <v>29</v>
      </c>
      <c r="B20" s="3" t="s">
        <v>23</v>
      </c>
      <c r="C20" s="4">
        <v>2</v>
      </c>
      <c r="D20" s="4">
        <v>3</v>
      </c>
      <c r="E20" s="4">
        <v>0</v>
      </c>
      <c r="F20" s="4">
        <f t="shared" si="0"/>
        <v>7</v>
      </c>
      <c r="G20" s="3" t="s">
        <v>19</v>
      </c>
    </row>
    <row r="21" spans="1:7" ht="32" customHeight="1" x14ac:dyDescent="0.15">
      <c r="A21" s="3" t="s">
        <v>30</v>
      </c>
      <c r="B21" s="3" t="s">
        <v>23</v>
      </c>
      <c r="C21" s="4">
        <v>2</v>
      </c>
      <c r="D21" s="4">
        <v>3</v>
      </c>
      <c r="E21" s="4">
        <v>0</v>
      </c>
      <c r="F21" s="4">
        <f t="shared" si="0"/>
        <v>7</v>
      </c>
      <c r="G21" s="3" t="s">
        <v>19</v>
      </c>
    </row>
    <row r="22" spans="1:7" ht="32" customHeight="1" x14ac:dyDescent="0.15">
      <c r="A22" s="3" t="s">
        <v>31</v>
      </c>
      <c r="B22" s="3" t="s">
        <v>23</v>
      </c>
      <c r="C22" s="4">
        <v>2</v>
      </c>
      <c r="D22" s="4">
        <v>3</v>
      </c>
      <c r="E22" s="4">
        <v>0</v>
      </c>
      <c r="F22" s="4">
        <f t="shared" si="0"/>
        <v>7</v>
      </c>
      <c r="G22" s="3" t="s">
        <v>19</v>
      </c>
    </row>
    <row r="23" spans="1:7" ht="44" customHeight="1" x14ac:dyDescent="0.15">
      <c r="A23" s="3" t="s">
        <v>32</v>
      </c>
      <c r="B23" s="3" t="s">
        <v>23</v>
      </c>
      <c r="C23" s="4">
        <v>2</v>
      </c>
      <c r="D23" s="4">
        <v>3</v>
      </c>
      <c r="E23" s="4">
        <v>0</v>
      </c>
      <c r="F23" s="4">
        <f t="shared" si="0"/>
        <v>7</v>
      </c>
      <c r="G23" s="3" t="s">
        <v>19</v>
      </c>
    </row>
    <row r="24" spans="1:7" ht="20" customHeight="1" x14ac:dyDescent="0.15">
      <c r="A24" s="3" t="s">
        <v>33</v>
      </c>
      <c r="B24" s="3" t="s">
        <v>21</v>
      </c>
      <c r="C24" s="4">
        <v>3</v>
      </c>
      <c r="D24" s="4">
        <v>1</v>
      </c>
      <c r="E24" s="4">
        <v>0</v>
      </c>
      <c r="F24" s="4">
        <f t="shared" si="0"/>
        <v>7</v>
      </c>
      <c r="G24" s="3" t="s">
        <v>19</v>
      </c>
    </row>
    <row r="25" spans="1:7" ht="20" customHeight="1" x14ac:dyDescent="0.15">
      <c r="A25" s="3" t="s">
        <v>34</v>
      </c>
      <c r="B25" s="3" t="s">
        <v>21</v>
      </c>
      <c r="C25" s="4">
        <v>3</v>
      </c>
      <c r="D25" s="4">
        <v>1</v>
      </c>
      <c r="E25" s="4">
        <v>0</v>
      </c>
      <c r="F25" s="4">
        <f t="shared" si="0"/>
        <v>7</v>
      </c>
      <c r="G25" s="3" t="s">
        <v>19</v>
      </c>
    </row>
    <row r="26" spans="1:7" ht="32" customHeight="1" x14ac:dyDescent="0.15">
      <c r="A26" s="3" t="s">
        <v>35</v>
      </c>
      <c r="B26" s="3" t="s">
        <v>23</v>
      </c>
      <c r="C26" s="4">
        <v>2</v>
      </c>
      <c r="D26" s="4">
        <v>3</v>
      </c>
      <c r="E26" s="4">
        <v>0</v>
      </c>
      <c r="F26" s="4">
        <f t="shared" si="0"/>
        <v>7</v>
      </c>
      <c r="G26" s="3" t="s">
        <v>19</v>
      </c>
    </row>
    <row r="27" spans="1:7" ht="32" customHeight="1" x14ac:dyDescent="0.15">
      <c r="A27" s="3" t="s">
        <v>36</v>
      </c>
      <c r="B27" s="3" t="s">
        <v>37</v>
      </c>
      <c r="C27" s="4">
        <v>0</v>
      </c>
      <c r="D27" s="4">
        <v>5</v>
      </c>
      <c r="E27" s="4">
        <v>3</v>
      </c>
      <c r="F27" s="4">
        <f t="shared" si="0"/>
        <v>5</v>
      </c>
      <c r="G27" s="3" t="s">
        <v>19</v>
      </c>
    </row>
    <row r="28" spans="1:7" ht="32" customHeight="1" x14ac:dyDescent="0.15">
      <c r="A28" s="3" t="s">
        <v>38</v>
      </c>
      <c r="B28" s="3" t="s">
        <v>23</v>
      </c>
      <c r="C28" s="4">
        <v>2</v>
      </c>
      <c r="D28" s="4">
        <v>3</v>
      </c>
      <c r="E28" s="4">
        <v>0</v>
      </c>
      <c r="F28" s="4">
        <f t="shared" si="0"/>
        <v>7</v>
      </c>
      <c r="G28" s="3" t="s">
        <v>19</v>
      </c>
    </row>
    <row r="29" spans="1:7" ht="20" customHeight="1" x14ac:dyDescent="0.15">
      <c r="A29" s="5"/>
      <c r="B29" s="5"/>
      <c r="C29" s="6">
        <f>(C28+C27+C26+C25+C24+C23+C22+C21+C20+C19+C18+C17+C16+C15+C14+C13+C12)</f>
        <v>36</v>
      </c>
      <c r="D29" s="6">
        <f>(D28+D27+D26+D25+D24+D23+D22+D21+D20+D19+D18+D17+D16+D15+D14+D13+D12)</f>
        <v>45</v>
      </c>
      <c r="E29" s="6">
        <f>(E28+E27+E26+E25+E24+E23+E22+E21+E20+E19+E18+E17+E16+E15+E14+E13+E12)</f>
        <v>3</v>
      </c>
      <c r="F29" s="6">
        <f>(F28+F27+F26+F25+F24+F23+F22+F21+F20+F19+F18+F17+F16+F15+F14+F13+F12)</f>
        <v>117</v>
      </c>
      <c r="G29" s="5"/>
    </row>
    <row r="30" spans="1:7" ht="21" customHeight="1" x14ac:dyDescent="0.15">
      <c r="A30" s="37" t="s">
        <v>39</v>
      </c>
      <c r="B30" s="38"/>
      <c r="C30" s="38"/>
      <c r="D30" s="38"/>
      <c r="E30" s="38"/>
      <c r="F30" s="38"/>
      <c r="G30" s="38"/>
    </row>
    <row r="31" spans="1:7" ht="20" customHeight="1" x14ac:dyDescent="0.15">
      <c r="A31" s="2" t="s">
        <v>2</v>
      </c>
      <c r="B31" s="2" t="s">
        <v>3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</row>
    <row r="32" spans="1:7" ht="32" customHeight="1" x14ac:dyDescent="0.15">
      <c r="A32" s="3" t="s">
        <v>40</v>
      </c>
      <c r="B32" s="3" t="s">
        <v>21</v>
      </c>
      <c r="C32" s="4">
        <v>3</v>
      </c>
      <c r="D32" s="4">
        <v>1</v>
      </c>
      <c r="E32" s="4">
        <v>0</v>
      </c>
      <c r="F32" s="4">
        <f t="shared" ref="F32:F42" si="1">(C32*2)+D32</f>
        <v>7</v>
      </c>
      <c r="G32" s="3" t="s">
        <v>41</v>
      </c>
    </row>
    <row r="33" spans="1:7" ht="44" customHeight="1" x14ac:dyDescent="0.15">
      <c r="A33" s="3" t="s">
        <v>42</v>
      </c>
      <c r="B33" s="3" t="s">
        <v>23</v>
      </c>
      <c r="C33" s="4">
        <v>2</v>
      </c>
      <c r="D33" s="4">
        <v>3</v>
      </c>
      <c r="E33" s="4">
        <v>0</v>
      </c>
      <c r="F33" s="4">
        <f t="shared" si="1"/>
        <v>7</v>
      </c>
      <c r="G33" s="3" t="s">
        <v>41</v>
      </c>
    </row>
    <row r="34" spans="1:7" ht="32" customHeight="1" x14ac:dyDescent="0.15">
      <c r="A34" s="3" t="s">
        <v>43</v>
      </c>
      <c r="B34" s="3" t="s">
        <v>44</v>
      </c>
      <c r="C34" s="4">
        <v>1</v>
      </c>
      <c r="D34" s="4">
        <v>4</v>
      </c>
      <c r="E34" s="4">
        <v>0</v>
      </c>
      <c r="F34" s="4">
        <f t="shared" si="1"/>
        <v>6</v>
      </c>
      <c r="G34" s="3" t="s">
        <v>41</v>
      </c>
    </row>
    <row r="35" spans="1:7" ht="32" customHeight="1" x14ac:dyDescent="0.15">
      <c r="A35" s="3" t="s">
        <v>45</v>
      </c>
      <c r="B35" s="3" t="s">
        <v>23</v>
      </c>
      <c r="C35" s="4">
        <v>2</v>
      </c>
      <c r="D35" s="4">
        <v>3</v>
      </c>
      <c r="E35" s="4">
        <v>0</v>
      </c>
      <c r="F35" s="4">
        <f t="shared" si="1"/>
        <v>7</v>
      </c>
      <c r="G35" s="3" t="s">
        <v>41</v>
      </c>
    </row>
    <row r="36" spans="1:7" ht="44" customHeight="1" x14ac:dyDescent="0.15">
      <c r="A36" s="3" t="s">
        <v>46</v>
      </c>
      <c r="B36" s="3" t="s">
        <v>23</v>
      </c>
      <c r="C36" s="4">
        <v>2</v>
      </c>
      <c r="D36" s="4">
        <v>3</v>
      </c>
      <c r="E36" s="4">
        <v>0</v>
      </c>
      <c r="F36" s="4">
        <f t="shared" si="1"/>
        <v>7</v>
      </c>
      <c r="G36" s="3" t="s">
        <v>10</v>
      </c>
    </row>
    <row r="37" spans="1:7" ht="44" customHeight="1" x14ac:dyDescent="0.15">
      <c r="A37" s="3" t="s">
        <v>47</v>
      </c>
      <c r="B37" s="3" t="s">
        <v>44</v>
      </c>
      <c r="C37" s="4">
        <v>1</v>
      </c>
      <c r="D37" s="4">
        <v>4</v>
      </c>
      <c r="E37" s="4">
        <v>2</v>
      </c>
      <c r="F37" s="4">
        <f t="shared" si="1"/>
        <v>6</v>
      </c>
      <c r="G37" s="3" t="s">
        <v>41</v>
      </c>
    </row>
    <row r="38" spans="1:7" ht="20" customHeight="1" x14ac:dyDescent="0.15">
      <c r="A38" s="7" t="s">
        <v>48</v>
      </c>
      <c r="B38" s="7" t="s">
        <v>23</v>
      </c>
      <c r="C38" s="8">
        <v>2</v>
      </c>
      <c r="D38" s="8">
        <v>2</v>
      </c>
      <c r="E38" s="8">
        <v>0</v>
      </c>
      <c r="F38" s="8">
        <f t="shared" si="1"/>
        <v>6</v>
      </c>
      <c r="G38" s="7" t="s">
        <v>41</v>
      </c>
    </row>
    <row r="39" spans="1:7" ht="44" customHeight="1" x14ac:dyDescent="0.15">
      <c r="A39" s="7" t="s">
        <v>49</v>
      </c>
      <c r="B39" s="7" t="s">
        <v>23</v>
      </c>
      <c r="C39" s="8">
        <v>2</v>
      </c>
      <c r="D39" s="8">
        <v>2</v>
      </c>
      <c r="E39" s="8">
        <v>0</v>
      </c>
      <c r="F39" s="8">
        <f t="shared" si="1"/>
        <v>6</v>
      </c>
      <c r="G39" s="7" t="s">
        <v>41</v>
      </c>
    </row>
    <row r="40" spans="1:7" ht="32" customHeight="1" x14ac:dyDescent="0.15">
      <c r="A40" s="7" t="s">
        <v>50</v>
      </c>
      <c r="B40" s="7" t="s">
        <v>23</v>
      </c>
      <c r="C40" s="8">
        <v>2</v>
      </c>
      <c r="D40" s="8">
        <v>2</v>
      </c>
      <c r="E40" s="8">
        <v>0</v>
      </c>
      <c r="F40" s="8">
        <f t="shared" si="1"/>
        <v>6</v>
      </c>
      <c r="G40" s="7" t="s">
        <v>41</v>
      </c>
    </row>
    <row r="41" spans="1:7" ht="32" customHeight="1" x14ac:dyDescent="0.15">
      <c r="A41" s="7" t="s">
        <v>51</v>
      </c>
      <c r="B41" s="7" t="s">
        <v>23</v>
      </c>
      <c r="C41" s="8">
        <v>2</v>
      </c>
      <c r="D41" s="8">
        <v>2</v>
      </c>
      <c r="E41" s="8">
        <v>0</v>
      </c>
      <c r="F41" s="8">
        <f t="shared" si="1"/>
        <v>6</v>
      </c>
      <c r="G41" s="7" t="s">
        <v>41</v>
      </c>
    </row>
    <row r="42" spans="1:7" ht="44" customHeight="1" x14ac:dyDescent="0.15">
      <c r="A42" s="7" t="s">
        <v>52</v>
      </c>
      <c r="B42" s="7" t="s">
        <v>23</v>
      </c>
      <c r="C42" s="8">
        <v>2</v>
      </c>
      <c r="D42" s="8">
        <v>2</v>
      </c>
      <c r="E42" s="8">
        <v>0</v>
      </c>
      <c r="F42" s="8">
        <f t="shared" si="1"/>
        <v>6</v>
      </c>
      <c r="G42" s="7" t="s">
        <v>41</v>
      </c>
    </row>
    <row r="43" spans="1:7" ht="20" customHeight="1" x14ac:dyDescent="0.15">
      <c r="A43" s="5"/>
      <c r="B43" s="5"/>
      <c r="C43" s="6">
        <f>(C42+C41+C40+C39+C38+C37+C35+C34+C33+C32)</f>
        <v>19</v>
      </c>
      <c r="D43" s="6">
        <f>(D42+D41+D40+D39+D38+D37+D35+D34+D33+D32)</f>
        <v>25</v>
      </c>
      <c r="E43" s="6">
        <f>(E42+E41+E40+E39+E38+E37+E35+E34+E33+E32)</f>
        <v>2</v>
      </c>
      <c r="F43" s="6">
        <f>(F42+F41+F40+F39+F38+F37+F35+F34+F33+F32)</f>
        <v>63</v>
      </c>
      <c r="G43" s="5"/>
    </row>
    <row r="44" spans="1:7" ht="21" customHeight="1" x14ac:dyDescent="0.15">
      <c r="A44" s="37" t="s">
        <v>53</v>
      </c>
      <c r="B44" s="38"/>
      <c r="C44" s="38"/>
      <c r="D44" s="38"/>
      <c r="E44" s="38"/>
      <c r="F44" s="38"/>
      <c r="G44" s="38"/>
    </row>
    <row r="45" spans="1:7" ht="20" customHeight="1" x14ac:dyDescent="0.15">
      <c r="A45" s="2" t="s">
        <v>2</v>
      </c>
      <c r="B45" s="2" t="s">
        <v>3</v>
      </c>
      <c r="C45" s="2" t="s">
        <v>4</v>
      </c>
      <c r="D45" s="2" t="s">
        <v>5</v>
      </c>
      <c r="E45" s="2" t="s">
        <v>6</v>
      </c>
      <c r="F45" s="2" t="s">
        <v>7</v>
      </c>
      <c r="G45" s="2" t="s">
        <v>8</v>
      </c>
    </row>
    <row r="46" spans="1:7" ht="32" customHeight="1" x14ac:dyDescent="0.15">
      <c r="A46" s="3" t="s">
        <v>54</v>
      </c>
      <c r="B46" s="3" t="s">
        <v>23</v>
      </c>
      <c r="C46" s="4">
        <v>2</v>
      </c>
      <c r="D46" s="4">
        <v>3</v>
      </c>
      <c r="E46" s="4">
        <v>0</v>
      </c>
      <c r="F46" s="4">
        <f t="shared" ref="F46:F55" si="2">(C46*2)+D46</f>
        <v>7</v>
      </c>
      <c r="G46" s="3" t="s">
        <v>41</v>
      </c>
    </row>
    <row r="47" spans="1:7" ht="32" customHeight="1" x14ac:dyDescent="0.15">
      <c r="A47" s="3" t="s">
        <v>55</v>
      </c>
      <c r="B47" s="3" t="s">
        <v>18</v>
      </c>
      <c r="C47" s="4">
        <v>2</v>
      </c>
      <c r="D47" s="4">
        <v>3</v>
      </c>
      <c r="E47" s="4">
        <v>0</v>
      </c>
      <c r="F47" s="4">
        <f t="shared" si="2"/>
        <v>7</v>
      </c>
      <c r="G47" s="3" t="s">
        <v>41</v>
      </c>
    </row>
    <row r="48" spans="1:7" ht="32" customHeight="1" x14ac:dyDescent="0.15">
      <c r="A48" s="3" t="s">
        <v>56</v>
      </c>
      <c r="B48" s="3" t="s">
        <v>23</v>
      </c>
      <c r="C48" s="4">
        <v>2</v>
      </c>
      <c r="D48" s="4">
        <v>3</v>
      </c>
      <c r="E48" s="4">
        <v>0</v>
      </c>
      <c r="F48" s="4">
        <f t="shared" si="2"/>
        <v>7</v>
      </c>
      <c r="G48" s="3" t="s">
        <v>41</v>
      </c>
    </row>
    <row r="49" spans="1:7" ht="32" customHeight="1" x14ac:dyDescent="0.15">
      <c r="A49" s="3" t="s">
        <v>57</v>
      </c>
      <c r="B49" s="3" t="s">
        <v>23</v>
      </c>
      <c r="C49" s="4">
        <v>2</v>
      </c>
      <c r="D49" s="4">
        <v>3</v>
      </c>
      <c r="E49" s="4">
        <v>0</v>
      </c>
      <c r="F49" s="4">
        <f t="shared" si="2"/>
        <v>7</v>
      </c>
      <c r="G49" s="3" t="s">
        <v>41</v>
      </c>
    </row>
    <row r="50" spans="1:7" ht="20" customHeight="1" x14ac:dyDescent="0.15">
      <c r="A50" s="3" t="s">
        <v>58</v>
      </c>
      <c r="B50" s="3" t="s">
        <v>23</v>
      </c>
      <c r="C50" s="4">
        <v>2</v>
      </c>
      <c r="D50" s="4">
        <v>3</v>
      </c>
      <c r="E50" s="4">
        <v>0</v>
      </c>
      <c r="F50" s="4">
        <f t="shared" si="2"/>
        <v>7</v>
      </c>
      <c r="G50" s="3" t="s">
        <v>41</v>
      </c>
    </row>
    <row r="51" spans="1:7" ht="32" customHeight="1" x14ac:dyDescent="0.15">
      <c r="A51" s="3" t="s">
        <v>59</v>
      </c>
      <c r="B51" s="3" t="s">
        <v>44</v>
      </c>
      <c r="C51" s="4">
        <v>1</v>
      </c>
      <c r="D51" s="4">
        <v>4</v>
      </c>
      <c r="E51" s="4">
        <v>2</v>
      </c>
      <c r="F51" s="4">
        <f t="shared" si="2"/>
        <v>6</v>
      </c>
      <c r="G51" s="3" t="s">
        <v>41</v>
      </c>
    </row>
    <row r="52" spans="1:7" ht="20" customHeight="1" x14ac:dyDescent="0.15">
      <c r="A52" s="7" t="s">
        <v>60</v>
      </c>
      <c r="B52" s="7" t="s">
        <v>23</v>
      </c>
      <c r="C52" s="8">
        <v>2</v>
      </c>
      <c r="D52" s="8">
        <v>2</v>
      </c>
      <c r="E52" s="8">
        <v>0</v>
      </c>
      <c r="F52" s="8">
        <f t="shared" si="2"/>
        <v>6</v>
      </c>
      <c r="G52" s="7" t="s">
        <v>41</v>
      </c>
    </row>
    <row r="53" spans="1:7" ht="32" customHeight="1" x14ac:dyDescent="0.15">
      <c r="A53" s="7" t="s">
        <v>61</v>
      </c>
      <c r="B53" s="7" t="s">
        <v>23</v>
      </c>
      <c r="C53" s="8">
        <v>2</v>
      </c>
      <c r="D53" s="8">
        <v>2</v>
      </c>
      <c r="E53" s="8">
        <v>0</v>
      </c>
      <c r="F53" s="8">
        <f t="shared" si="2"/>
        <v>6</v>
      </c>
      <c r="G53" s="7" t="s">
        <v>41</v>
      </c>
    </row>
    <row r="54" spans="1:7" ht="32" customHeight="1" x14ac:dyDescent="0.15">
      <c r="A54" s="7" t="s">
        <v>62</v>
      </c>
      <c r="B54" s="7" t="s">
        <v>23</v>
      </c>
      <c r="C54" s="8">
        <v>2</v>
      </c>
      <c r="D54" s="8">
        <v>2</v>
      </c>
      <c r="E54" s="8">
        <v>0</v>
      </c>
      <c r="F54" s="8">
        <f t="shared" si="2"/>
        <v>6</v>
      </c>
      <c r="G54" s="7" t="s">
        <v>41</v>
      </c>
    </row>
    <row r="55" spans="1:7" ht="20" customHeight="1" x14ac:dyDescent="0.15">
      <c r="A55" s="7" t="s">
        <v>63</v>
      </c>
      <c r="B55" s="7" t="s">
        <v>23</v>
      </c>
      <c r="C55" s="8">
        <v>2</v>
      </c>
      <c r="D55" s="8">
        <v>2</v>
      </c>
      <c r="E55" s="8">
        <v>0</v>
      </c>
      <c r="F55" s="8">
        <f t="shared" si="2"/>
        <v>6</v>
      </c>
      <c r="G55" s="7" t="s">
        <v>41</v>
      </c>
    </row>
    <row r="56" spans="1:7" ht="20" customHeight="1" x14ac:dyDescent="0.15">
      <c r="A56" s="5"/>
      <c r="B56" s="5"/>
      <c r="C56" s="6">
        <f>(C55+C54+C53+C52+C51+C50+C49+C48+C47+C46)</f>
        <v>19</v>
      </c>
      <c r="D56" s="6">
        <f>(D55+D54+D53+D52+D51+D50+D49+D48+D47+D46)</f>
        <v>27</v>
      </c>
      <c r="E56" s="6">
        <f>(E55+E54+E53+E52+E51+E50+E49+E48+E47+E46)</f>
        <v>2</v>
      </c>
      <c r="F56" s="6">
        <f>(F55+F54+F53+F52+F51+F50+F49+F48+F47+F46)</f>
        <v>65</v>
      </c>
      <c r="G56" s="5"/>
    </row>
    <row r="57" spans="1:7" ht="21" customHeight="1" x14ac:dyDescent="0.15">
      <c r="A57" s="37" t="s">
        <v>64</v>
      </c>
      <c r="B57" s="38"/>
      <c r="C57" s="38"/>
      <c r="D57" s="38"/>
      <c r="E57" s="38"/>
      <c r="F57" s="38"/>
      <c r="G57" s="38"/>
    </row>
    <row r="58" spans="1:7" ht="20" customHeight="1" x14ac:dyDescent="0.15">
      <c r="A58" s="2" t="s">
        <v>2</v>
      </c>
      <c r="B58" s="2" t="s">
        <v>3</v>
      </c>
      <c r="C58" s="2" t="s">
        <v>4</v>
      </c>
      <c r="D58" s="2" t="s">
        <v>5</v>
      </c>
      <c r="E58" s="2" t="s">
        <v>6</v>
      </c>
      <c r="F58" s="2" t="s">
        <v>7</v>
      </c>
      <c r="G58" s="2" t="s">
        <v>8</v>
      </c>
    </row>
    <row r="59" spans="1:7" ht="44" customHeight="1" x14ac:dyDescent="0.15">
      <c r="A59" s="3" t="s">
        <v>65</v>
      </c>
      <c r="B59" s="3" t="s">
        <v>23</v>
      </c>
      <c r="C59" s="4">
        <v>2</v>
      </c>
      <c r="D59" s="4">
        <v>3</v>
      </c>
      <c r="E59" s="4">
        <v>0</v>
      </c>
      <c r="F59" s="4">
        <f t="shared" ref="F59:F74" si="3">(C59*2)+D59</f>
        <v>7</v>
      </c>
      <c r="G59" s="3" t="s">
        <v>41</v>
      </c>
    </row>
    <row r="60" spans="1:7" ht="32" customHeight="1" x14ac:dyDescent="0.15">
      <c r="A60" s="3" t="s">
        <v>66</v>
      </c>
      <c r="B60" s="3" t="s">
        <v>23</v>
      </c>
      <c r="C60" s="4">
        <v>2</v>
      </c>
      <c r="D60" s="4">
        <v>3</v>
      </c>
      <c r="E60" s="4">
        <v>0</v>
      </c>
      <c r="F60" s="4">
        <f t="shared" si="3"/>
        <v>7</v>
      </c>
      <c r="G60" s="3" t="s">
        <v>41</v>
      </c>
    </row>
    <row r="61" spans="1:7" ht="20" customHeight="1" x14ac:dyDescent="0.15">
      <c r="A61" s="3" t="s">
        <v>67</v>
      </c>
      <c r="B61" s="3" t="s">
        <v>18</v>
      </c>
      <c r="C61" s="4">
        <v>2</v>
      </c>
      <c r="D61" s="4">
        <v>3</v>
      </c>
      <c r="E61" s="4">
        <v>0</v>
      </c>
      <c r="F61" s="4">
        <f t="shared" si="3"/>
        <v>7</v>
      </c>
      <c r="G61" s="3" t="s">
        <v>41</v>
      </c>
    </row>
    <row r="62" spans="1:7" ht="32" customHeight="1" x14ac:dyDescent="0.15">
      <c r="A62" s="3" t="s">
        <v>68</v>
      </c>
      <c r="B62" s="3" t="s">
        <v>23</v>
      </c>
      <c r="C62" s="4">
        <v>2</v>
      </c>
      <c r="D62" s="4">
        <v>3</v>
      </c>
      <c r="E62" s="4">
        <v>0</v>
      </c>
      <c r="F62" s="4">
        <f t="shared" si="3"/>
        <v>7</v>
      </c>
      <c r="G62" s="3" t="s">
        <v>41</v>
      </c>
    </row>
    <row r="63" spans="1:7" ht="56" customHeight="1" x14ac:dyDescent="0.15">
      <c r="A63" s="3" t="s">
        <v>69</v>
      </c>
      <c r="B63" s="3" t="s">
        <v>23</v>
      </c>
      <c r="C63" s="4">
        <v>2</v>
      </c>
      <c r="D63" s="4">
        <v>3</v>
      </c>
      <c r="E63" s="4">
        <v>0</v>
      </c>
      <c r="F63" s="4">
        <f t="shared" si="3"/>
        <v>7</v>
      </c>
      <c r="G63" s="3" t="s">
        <v>41</v>
      </c>
    </row>
    <row r="64" spans="1:7" ht="56" customHeight="1" x14ac:dyDescent="0.15">
      <c r="A64" s="9" t="s">
        <v>70</v>
      </c>
      <c r="B64" s="9" t="s">
        <v>37</v>
      </c>
      <c r="C64" s="10">
        <v>0</v>
      </c>
      <c r="D64" s="10">
        <v>0</v>
      </c>
      <c r="E64" s="10">
        <v>0</v>
      </c>
      <c r="F64" s="10">
        <f t="shared" si="3"/>
        <v>0</v>
      </c>
      <c r="G64" s="9" t="s">
        <v>41</v>
      </c>
    </row>
    <row r="65" spans="1:7" ht="32" customHeight="1" x14ac:dyDescent="0.15">
      <c r="A65" s="3" t="s">
        <v>71</v>
      </c>
      <c r="B65" s="3" t="s">
        <v>44</v>
      </c>
      <c r="C65" s="4">
        <v>1</v>
      </c>
      <c r="D65" s="4">
        <v>4</v>
      </c>
      <c r="E65" s="4">
        <v>0</v>
      </c>
      <c r="F65" s="4">
        <f t="shared" si="3"/>
        <v>6</v>
      </c>
      <c r="G65" s="3" t="s">
        <v>41</v>
      </c>
    </row>
    <row r="66" spans="1:7" ht="44" customHeight="1" x14ac:dyDescent="0.15">
      <c r="A66" s="7" t="s">
        <v>72</v>
      </c>
      <c r="B66" s="7" t="s">
        <v>37</v>
      </c>
      <c r="C66" s="8">
        <v>0</v>
      </c>
      <c r="D66" s="8">
        <v>4</v>
      </c>
      <c r="E66" s="8">
        <v>0</v>
      </c>
      <c r="F66" s="8">
        <f t="shared" si="3"/>
        <v>4</v>
      </c>
      <c r="G66" s="7" t="s">
        <v>41</v>
      </c>
    </row>
    <row r="67" spans="1:7" ht="32" customHeight="1" x14ac:dyDescent="0.15">
      <c r="A67" s="7" t="s">
        <v>73</v>
      </c>
      <c r="B67" s="7" t="s">
        <v>18</v>
      </c>
      <c r="C67" s="8">
        <v>1</v>
      </c>
      <c r="D67" s="8">
        <v>3</v>
      </c>
      <c r="E67" s="8">
        <v>0</v>
      </c>
      <c r="F67" s="8">
        <f t="shared" si="3"/>
        <v>5</v>
      </c>
      <c r="G67" s="7" t="s">
        <v>41</v>
      </c>
    </row>
    <row r="68" spans="1:7" ht="44" customHeight="1" x14ac:dyDescent="0.15">
      <c r="A68" s="7" t="s">
        <v>74</v>
      </c>
      <c r="B68" s="7" t="s">
        <v>37</v>
      </c>
      <c r="C68" s="8">
        <v>0</v>
      </c>
      <c r="D68" s="8">
        <v>4</v>
      </c>
      <c r="E68" s="8">
        <v>0</v>
      </c>
      <c r="F68" s="8">
        <f t="shared" si="3"/>
        <v>4</v>
      </c>
      <c r="G68" s="7" t="s">
        <v>41</v>
      </c>
    </row>
    <row r="69" spans="1:7" ht="32" customHeight="1" x14ac:dyDescent="0.15">
      <c r="A69" s="9" t="s">
        <v>75</v>
      </c>
      <c r="B69" s="9" t="s">
        <v>37</v>
      </c>
      <c r="C69" s="10">
        <v>0</v>
      </c>
      <c r="D69" s="10">
        <v>0</v>
      </c>
      <c r="E69" s="10">
        <v>0</v>
      </c>
      <c r="F69" s="10">
        <f t="shared" si="3"/>
        <v>0</v>
      </c>
      <c r="G69" s="9" t="s">
        <v>41</v>
      </c>
    </row>
    <row r="70" spans="1:7" ht="20" customHeight="1" x14ac:dyDescent="0.15">
      <c r="A70" s="7" t="s">
        <v>76</v>
      </c>
      <c r="B70" s="7" t="s">
        <v>18</v>
      </c>
      <c r="C70" s="8">
        <v>1</v>
      </c>
      <c r="D70" s="8">
        <v>3</v>
      </c>
      <c r="E70" s="8">
        <v>0</v>
      </c>
      <c r="F70" s="8">
        <f t="shared" si="3"/>
        <v>5</v>
      </c>
      <c r="G70" s="7" t="s">
        <v>41</v>
      </c>
    </row>
    <row r="71" spans="1:7" ht="32" customHeight="1" x14ac:dyDescent="0.15">
      <c r="A71" s="9" t="s">
        <v>77</v>
      </c>
      <c r="B71" s="9" t="s">
        <v>23</v>
      </c>
      <c r="C71" s="10">
        <v>0</v>
      </c>
      <c r="D71" s="10">
        <v>0</v>
      </c>
      <c r="E71" s="10">
        <v>0</v>
      </c>
      <c r="F71" s="10">
        <f t="shared" si="3"/>
        <v>0</v>
      </c>
      <c r="G71" s="9" t="s">
        <v>41</v>
      </c>
    </row>
    <row r="72" spans="1:7" ht="44" customHeight="1" x14ac:dyDescent="0.15">
      <c r="A72" s="9" t="s">
        <v>78</v>
      </c>
      <c r="B72" s="9" t="s">
        <v>23</v>
      </c>
      <c r="C72" s="10">
        <v>0</v>
      </c>
      <c r="D72" s="10">
        <v>0</v>
      </c>
      <c r="E72" s="10">
        <v>0</v>
      </c>
      <c r="F72" s="10">
        <f t="shared" si="3"/>
        <v>0</v>
      </c>
      <c r="G72" s="9" t="s">
        <v>41</v>
      </c>
    </row>
    <row r="73" spans="1:7" ht="32" customHeight="1" x14ac:dyDescent="0.15">
      <c r="A73" s="9" t="s">
        <v>79</v>
      </c>
      <c r="B73" s="9" t="s">
        <v>37</v>
      </c>
      <c r="C73" s="10">
        <v>0</v>
      </c>
      <c r="D73" s="10">
        <v>0</v>
      </c>
      <c r="E73" s="10">
        <v>0</v>
      </c>
      <c r="F73" s="10">
        <f t="shared" si="3"/>
        <v>0</v>
      </c>
      <c r="G73" s="9" t="s">
        <v>41</v>
      </c>
    </row>
    <row r="74" spans="1:7" ht="32" customHeight="1" x14ac:dyDescent="0.15">
      <c r="A74" s="7" t="s">
        <v>80</v>
      </c>
      <c r="B74" s="7" t="s">
        <v>37</v>
      </c>
      <c r="C74" s="8">
        <v>0</v>
      </c>
      <c r="D74" s="8">
        <v>4</v>
      </c>
      <c r="E74" s="8">
        <v>0</v>
      </c>
      <c r="F74" s="8">
        <f t="shared" si="3"/>
        <v>4</v>
      </c>
      <c r="G74" s="7" t="s">
        <v>41</v>
      </c>
    </row>
    <row r="75" spans="1:7" ht="20" customHeight="1" x14ac:dyDescent="0.15">
      <c r="A75" s="5"/>
      <c r="B75" s="5"/>
      <c r="C75" s="6">
        <f>(C74+C73+C72+C71+C70+C69+C68+C67+C66+C65+C64+C63+C62+C61+C60+C59)</f>
        <v>13</v>
      </c>
      <c r="D75" s="6">
        <f>(D74+D73+D72+D71+D70+D69+D68+D67+D66+D65+D64+D63+D62+D61+D60+D59)</f>
        <v>37</v>
      </c>
      <c r="E75" s="6">
        <f>(E74+E73+E72+E71+E70+E69+E68+E67+E66+E65+E64+E63+E62+E61+E60+E59)</f>
        <v>0</v>
      </c>
      <c r="F75" s="6">
        <f>(F74+F73+F72+F71+F70+F69+F68+F67+F66+F65+F64+F63+F62+F61+F60+F59)</f>
        <v>63</v>
      </c>
      <c r="G75" s="5"/>
    </row>
    <row r="76" spans="1:7" ht="21" customHeight="1" x14ac:dyDescent="0.15">
      <c r="A76" s="37" t="s">
        <v>81</v>
      </c>
      <c r="B76" s="38"/>
      <c r="C76" s="38"/>
      <c r="D76" s="38"/>
      <c r="E76" s="38"/>
      <c r="F76" s="38"/>
      <c r="G76" s="38"/>
    </row>
    <row r="77" spans="1:7" ht="20" customHeight="1" x14ac:dyDescent="0.15">
      <c r="A77" s="2" t="s">
        <v>2</v>
      </c>
      <c r="B77" s="2" t="s">
        <v>3</v>
      </c>
      <c r="C77" s="2" t="s">
        <v>4</v>
      </c>
      <c r="D77" s="2" t="s">
        <v>5</v>
      </c>
      <c r="E77" s="2" t="s">
        <v>6</v>
      </c>
      <c r="F77" s="2" t="s">
        <v>7</v>
      </c>
      <c r="G77" s="2" t="s">
        <v>8</v>
      </c>
    </row>
    <row r="78" spans="1:7" ht="56" customHeight="1" x14ac:dyDescent="0.15">
      <c r="A78" s="3" t="s">
        <v>82</v>
      </c>
      <c r="B78" s="3" t="s">
        <v>23</v>
      </c>
      <c r="C78" s="4">
        <v>2</v>
      </c>
      <c r="D78" s="4">
        <v>3</v>
      </c>
      <c r="E78" s="4">
        <v>0</v>
      </c>
      <c r="F78" s="4">
        <f t="shared" ref="F78:F89" si="4">(C78*2)+D78</f>
        <v>7</v>
      </c>
      <c r="G78" s="3" t="s">
        <v>41</v>
      </c>
    </row>
    <row r="79" spans="1:7" ht="20" customHeight="1" x14ac:dyDescent="0.15">
      <c r="A79" s="3" t="s">
        <v>83</v>
      </c>
      <c r="B79" s="3" t="s">
        <v>18</v>
      </c>
      <c r="C79" s="4">
        <v>2</v>
      </c>
      <c r="D79" s="4">
        <v>3</v>
      </c>
      <c r="E79" s="4">
        <v>0</v>
      </c>
      <c r="F79" s="4">
        <f t="shared" si="4"/>
        <v>7</v>
      </c>
      <c r="G79" s="3" t="s">
        <v>41</v>
      </c>
    </row>
    <row r="80" spans="1:7" ht="20" customHeight="1" x14ac:dyDescent="0.15">
      <c r="A80" s="3" t="s">
        <v>84</v>
      </c>
      <c r="B80" s="3" t="s">
        <v>18</v>
      </c>
      <c r="C80" s="4">
        <v>2</v>
      </c>
      <c r="D80" s="4">
        <v>3</v>
      </c>
      <c r="E80" s="4">
        <v>0</v>
      </c>
      <c r="F80" s="4">
        <f t="shared" si="4"/>
        <v>7</v>
      </c>
      <c r="G80" s="3" t="s">
        <v>41</v>
      </c>
    </row>
    <row r="81" spans="1:7" ht="32" customHeight="1" x14ac:dyDescent="0.15">
      <c r="A81" s="3" t="s">
        <v>85</v>
      </c>
      <c r="B81" s="3" t="s">
        <v>23</v>
      </c>
      <c r="C81" s="4">
        <v>2</v>
      </c>
      <c r="D81" s="4">
        <v>3</v>
      </c>
      <c r="E81" s="4">
        <v>0</v>
      </c>
      <c r="F81" s="4">
        <f t="shared" si="4"/>
        <v>7</v>
      </c>
      <c r="G81" s="3" t="s">
        <v>41</v>
      </c>
    </row>
    <row r="82" spans="1:7" ht="32" customHeight="1" x14ac:dyDescent="0.15">
      <c r="A82" s="3" t="s">
        <v>86</v>
      </c>
      <c r="B82" s="3" t="s">
        <v>23</v>
      </c>
      <c r="C82" s="4">
        <v>2</v>
      </c>
      <c r="D82" s="4">
        <v>3</v>
      </c>
      <c r="E82" s="4">
        <v>0</v>
      </c>
      <c r="F82" s="4">
        <f t="shared" si="4"/>
        <v>7</v>
      </c>
      <c r="G82" s="3" t="s">
        <v>41</v>
      </c>
    </row>
    <row r="83" spans="1:7" ht="56" customHeight="1" x14ac:dyDescent="0.15">
      <c r="A83" s="3" t="s">
        <v>87</v>
      </c>
      <c r="B83" s="3" t="s">
        <v>44</v>
      </c>
      <c r="C83" s="4">
        <v>1</v>
      </c>
      <c r="D83" s="4">
        <v>4</v>
      </c>
      <c r="E83" s="4">
        <v>2</v>
      </c>
      <c r="F83" s="4">
        <f t="shared" si="4"/>
        <v>6</v>
      </c>
      <c r="G83" s="3" t="s">
        <v>41</v>
      </c>
    </row>
    <row r="84" spans="1:7" ht="44" customHeight="1" x14ac:dyDescent="0.15">
      <c r="A84" s="7" t="s">
        <v>88</v>
      </c>
      <c r="B84" s="7" t="s">
        <v>23</v>
      </c>
      <c r="C84" s="8">
        <v>2</v>
      </c>
      <c r="D84" s="8">
        <v>2</v>
      </c>
      <c r="E84" s="8">
        <v>0</v>
      </c>
      <c r="F84" s="8">
        <f t="shared" si="4"/>
        <v>6</v>
      </c>
      <c r="G84" s="7" t="s">
        <v>41</v>
      </c>
    </row>
    <row r="85" spans="1:7" ht="32" customHeight="1" x14ac:dyDescent="0.15">
      <c r="A85" s="7" t="s">
        <v>89</v>
      </c>
      <c r="B85" s="7" t="s">
        <v>23</v>
      </c>
      <c r="C85" s="8">
        <v>2</v>
      </c>
      <c r="D85" s="8">
        <v>2</v>
      </c>
      <c r="E85" s="8">
        <v>0</v>
      </c>
      <c r="F85" s="8">
        <f t="shared" si="4"/>
        <v>6</v>
      </c>
      <c r="G85" s="7" t="s">
        <v>41</v>
      </c>
    </row>
    <row r="86" spans="1:7" ht="32" customHeight="1" x14ac:dyDescent="0.15">
      <c r="A86" s="7" t="s">
        <v>90</v>
      </c>
      <c r="B86" s="7" t="s">
        <v>18</v>
      </c>
      <c r="C86" s="8">
        <v>1</v>
      </c>
      <c r="D86" s="8">
        <v>3</v>
      </c>
      <c r="E86" s="8">
        <v>0</v>
      </c>
      <c r="F86" s="8">
        <f t="shared" si="4"/>
        <v>5</v>
      </c>
      <c r="G86" s="7" t="s">
        <v>41</v>
      </c>
    </row>
    <row r="87" spans="1:7" ht="32" customHeight="1" x14ac:dyDescent="0.15">
      <c r="A87" s="7" t="s">
        <v>91</v>
      </c>
      <c r="B87" s="7" t="s">
        <v>23</v>
      </c>
      <c r="C87" s="8">
        <v>2</v>
      </c>
      <c r="D87" s="8">
        <v>2</v>
      </c>
      <c r="E87" s="8">
        <v>0</v>
      </c>
      <c r="F87" s="8">
        <f t="shared" si="4"/>
        <v>6</v>
      </c>
      <c r="G87" s="7" t="s">
        <v>41</v>
      </c>
    </row>
    <row r="88" spans="1:7" ht="20" customHeight="1" x14ac:dyDescent="0.15">
      <c r="A88" s="7" t="s">
        <v>92</v>
      </c>
      <c r="B88" s="7" t="s">
        <v>23</v>
      </c>
      <c r="C88" s="8">
        <v>2</v>
      </c>
      <c r="D88" s="8">
        <v>2</v>
      </c>
      <c r="E88" s="8">
        <v>0</v>
      </c>
      <c r="F88" s="8">
        <f t="shared" si="4"/>
        <v>6</v>
      </c>
      <c r="G88" s="7" t="s">
        <v>41</v>
      </c>
    </row>
    <row r="89" spans="1:7" ht="32" customHeight="1" x14ac:dyDescent="0.15">
      <c r="A89" s="9" t="s">
        <v>93</v>
      </c>
      <c r="B89" s="9" t="s">
        <v>23</v>
      </c>
      <c r="C89" s="10">
        <v>0</v>
      </c>
      <c r="D89" s="10">
        <v>0</v>
      </c>
      <c r="E89" s="10">
        <v>0</v>
      </c>
      <c r="F89" s="10">
        <f t="shared" si="4"/>
        <v>0</v>
      </c>
      <c r="G89" s="9" t="s">
        <v>41</v>
      </c>
    </row>
    <row r="90" spans="1:7" ht="20" customHeight="1" x14ac:dyDescent="0.15">
      <c r="A90" s="5"/>
      <c r="B90" s="5"/>
      <c r="C90" s="6">
        <f>(C89+C88+C87+C86+C85+C84+C83+C82+C81+C80+C79+C78)</f>
        <v>20</v>
      </c>
      <c r="D90" s="6">
        <f>(D89+D88+D87+D86+D85+D84+D83+D82+D81+D80+D79+D78)</f>
        <v>30</v>
      </c>
      <c r="E90" s="6">
        <f>(E89+E88+E87+E86+E85+E84+E83+E82+E81+E80+E79+E78)</f>
        <v>2</v>
      </c>
      <c r="F90" s="6">
        <f>(F89+F88+F87+F86+F85+F84+F83+F82+F81+F80+F79+F78)</f>
        <v>70</v>
      </c>
      <c r="G90" s="5"/>
    </row>
    <row r="91" spans="1:7" ht="21" customHeight="1" x14ac:dyDescent="0.15">
      <c r="A91" s="37" t="s">
        <v>94</v>
      </c>
      <c r="B91" s="38"/>
      <c r="C91" s="38"/>
      <c r="D91" s="38"/>
      <c r="E91" s="38"/>
      <c r="F91" s="38"/>
      <c r="G91" s="38"/>
    </row>
    <row r="92" spans="1:7" ht="20" customHeight="1" x14ac:dyDescent="0.15">
      <c r="A92" s="2" t="s">
        <v>2</v>
      </c>
      <c r="B92" s="2" t="s">
        <v>3</v>
      </c>
      <c r="C92" s="2" t="s">
        <v>4</v>
      </c>
      <c r="D92" s="2" t="s">
        <v>5</v>
      </c>
      <c r="E92" s="2" t="s">
        <v>6</v>
      </c>
      <c r="F92" s="2" t="s">
        <v>7</v>
      </c>
      <c r="G92" s="2" t="s">
        <v>8</v>
      </c>
    </row>
    <row r="93" spans="1:7" ht="44" customHeight="1" x14ac:dyDescent="0.15">
      <c r="A93" s="3" t="s">
        <v>95</v>
      </c>
      <c r="B93" s="3" t="s">
        <v>18</v>
      </c>
      <c r="C93" s="4">
        <v>0</v>
      </c>
      <c r="D93" s="4">
        <v>12</v>
      </c>
      <c r="E93" s="4">
        <v>8</v>
      </c>
      <c r="F93" s="4">
        <f>(C93*2)+D93</f>
        <v>12</v>
      </c>
      <c r="G93" s="3" t="s">
        <v>41</v>
      </c>
    </row>
    <row r="94" spans="1:7" ht="20" customHeight="1" x14ac:dyDescent="0.15">
      <c r="A94" s="3" t="s">
        <v>96</v>
      </c>
      <c r="B94" s="3" t="s">
        <v>97</v>
      </c>
      <c r="C94" s="4">
        <v>0</v>
      </c>
      <c r="D94" s="4">
        <v>12</v>
      </c>
      <c r="E94" s="4">
        <v>480</v>
      </c>
      <c r="F94" s="4">
        <f>(C94*2)+D94</f>
        <v>12</v>
      </c>
      <c r="G94" s="3" t="s">
        <v>98</v>
      </c>
    </row>
    <row r="95" spans="1:7" ht="20" customHeight="1" x14ac:dyDescent="0.15">
      <c r="A95" s="3" t="s">
        <v>99</v>
      </c>
      <c r="B95" s="11" t="s">
        <v>100</v>
      </c>
      <c r="C95" s="4">
        <v>0</v>
      </c>
      <c r="D95" s="4">
        <v>12</v>
      </c>
      <c r="E95" s="4">
        <v>8</v>
      </c>
      <c r="F95" s="4">
        <f>(C95*2)+D95</f>
        <v>12</v>
      </c>
      <c r="G95" s="3" t="s">
        <v>98</v>
      </c>
    </row>
    <row r="96" spans="1:7" ht="32" customHeight="1" x14ac:dyDescent="0.15">
      <c r="A96" s="3" t="s">
        <v>79</v>
      </c>
      <c r="B96" s="3" t="s">
        <v>23</v>
      </c>
      <c r="C96" s="4">
        <v>2</v>
      </c>
      <c r="D96" s="4">
        <v>3</v>
      </c>
      <c r="E96" s="4">
        <v>0</v>
      </c>
      <c r="F96" s="4">
        <f>(C96*2)+D96</f>
        <v>7</v>
      </c>
      <c r="G96" s="3" t="s">
        <v>98</v>
      </c>
    </row>
    <row r="97" spans="1:7" ht="32" customHeight="1" x14ac:dyDescent="0.15">
      <c r="A97" s="3" t="s">
        <v>101</v>
      </c>
      <c r="B97" s="3" t="s">
        <v>37</v>
      </c>
      <c r="C97" s="4">
        <v>0</v>
      </c>
      <c r="D97" s="4">
        <v>5</v>
      </c>
      <c r="E97" s="4">
        <v>0</v>
      </c>
      <c r="F97" s="4">
        <f>(C97*2)+D97</f>
        <v>5</v>
      </c>
      <c r="G97" s="3" t="s">
        <v>10</v>
      </c>
    </row>
    <row r="98" spans="1:7" ht="20" customHeight="1" x14ac:dyDescent="0.15">
      <c r="A98" s="5"/>
      <c r="B98" s="5"/>
      <c r="C98" s="6">
        <f>(C96+C95+C94+C93+C97)</f>
        <v>2</v>
      </c>
      <c r="D98" s="6">
        <f>(D96+D95+D94+D93+D97)</f>
        <v>44</v>
      </c>
      <c r="E98" s="6">
        <f>(E96+E95+E94+E93+E97)</f>
        <v>496</v>
      </c>
      <c r="F98" s="6">
        <f>(F96+F95+F94+F93+F97)</f>
        <v>48</v>
      </c>
      <c r="G98" s="5"/>
    </row>
  </sheetData>
  <mergeCells count="8">
    <mergeCell ref="A1:G1"/>
    <mergeCell ref="A91:G91"/>
    <mergeCell ref="A44:G44"/>
    <mergeCell ref="A30:G30"/>
    <mergeCell ref="A76:G76"/>
    <mergeCell ref="A10:G10"/>
    <mergeCell ref="A57:G57"/>
    <mergeCell ref="A2:G2"/>
  </mergeCells>
  <conditionalFormatting sqref="A4:A8 A12:A28 A32:A42 A46:A55 A59:A74 A78:A89 A93:A97">
    <cfRule type="cellIs" dxfId="21" priority="1" stopIfTrue="1" operator="equal">
      <formula>G4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9"/>
  <sheetViews>
    <sheetView showGridLines="0" tabSelected="1" workbookViewId="0">
      <selection sqref="A1:U1"/>
    </sheetView>
  </sheetViews>
  <sheetFormatPr baseColWidth="10" defaultColWidth="16.33203125" defaultRowHeight="18" customHeight="1" x14ac:dyDescent="0.15"/>
  <cols>
    <col min="1" max="21" width="8.1640625" style="12" customWidth="1"/>
    <col min="22" max="256" width="16.33203125" customWidth="1"/>
  </cols>
  <sheetData>
    <row r="1" spans="1:21" ht="30.5" customHeight="1" x14ac:dyDescent="0.15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21.75" customHeight="1" x14ac:dyDescent="0.15">
      <c r="A2" s="54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20.25" customHeight="1" x14ac:dyDescent="0.15">
      <c r="A3" s="55" t="s">
        <v>1</v>
      </c>
      <c r="B3" s="56"/>
      <c r="C3" s="57"/>
      <c r="D3" s="55" t="s">
        <v>16</v>
      </c>
      <c r="E3" s="56"/>
      <c r="F3" s="57"/>
      <c r="G3" s="55" t="s">
        <v>39</v>
      </c>
      <c r="H3" s="56"/>
      <c r="I3" s="57"/>
      <c r="J3" s="55" t="s">
        <v>53</v>
      </c>
      <c r="K3" s="56"/>
      <c r="L3" s="57"/>
      <c r="M3" s="55" t="s">
        <v>64</v>
      </c>
      <c r="N3" s="56"/>
      <c r="O3" s="57"/>
      <c r="P3" s="55" t="s">
        <v>81</v>
      </c>
      <c r="Q3" s="56"/>
      <c r="R3" s="57"/>
      <c r="S3" s="55" t="s">
        <v>94</v>
      </c>
      <c r="T3" s="56"/>
      <c r="U3" s="57"/>
    </row>
    <row r="4" spans="1:21" ht="20" customHeight="1" x14ac:dyDescent="0.15">
      <c r="A4" s="13" t="s">
        <v>104</v>
      </c>
      <c r="B4" s="14" t="s">
        <v>105</v>
      </c>
      <c r="C4" s="15" t="s">
        <v>106</v>
      </c>
      <c r="D4" s="13" t="s">
        <v>104</v>
      </c>
      <c r="E4" s="14" t="s">
        <v>105</v>
      </c>
      <c r="F4" s="15" t="s">
        <v>106</v>
      </c>
      <c r="G4" s="13" t="s">
        <v>104</v>
      </c>
      <c r="H4" s="14" t="s">
        <v>105</v>
      </c>
      <c r="I4" s="15" t="s">
        <v>106</v>
      </c>
      <c r="J4" s="13" t="s">
        <v>104</v>
      </c>
      <c r="K4" s="14" t="s">
        <v>105</v>
      </c>
      <c r="L4" s="15" t="s">
        <v>106</v>
      </c>
      <c r="M4" s="13" t="s">
        <v>104</v>
      </c>
      <c r="N4" s="14" t="s">
        <v>105</v>
      </c>
      <c r="O4" s="15" t="s">
        <v>106</v>
      </c>
      <c r="P4" s="13" t="s">
        <v>104</v>
      </c>
      <c r="Q4" s="14" t="s">
        <v>105</v>
      </c>
      <c r="R4" s="15" t="s">
        <v>106</v>
      </c>
      <c r="S4" s="13" t="s">
        <v>104</v>
      </c>
      <c r="T4" s="14" t="s">
        <v>105</v>
      </c>
      <c r="U4" s="15" t="s">
        <v>106</v>
      </c>
    </row>
    <row r="5" spans="1:21" ht="20.25" customHeight="1" x14ac:dyDescent="0.15">
      <c r="A5" s="16">
        <f>('Hoja 2 - Estructura Curricular'!C9)</f>
        <v>0</v>
      </c>
      <c r="B5" s="17">
        <f>('Hoja 2 - Estructura Curricular'!D9)</f>
        <v>0</v>
      </c>
      <c r="C5" s="18">
        <f>('Hoja 2 - Estructura Curricular'!E9)</f>
        <v>26</v>
      </c>
      <c r="D5" s="16">
        <f>('Hoja 2 - Estructura Curricular'!C29)</f>
        <v>36</v>
      </c>
      <c r="E5" s="17">
        <f>('Hoja 2 - Estructura Curricular'!D29)</f>
        <v>45</v>
      </c>
      <c r="F5" s="18">
        <f>('Hoja 2 - Estructura Curricular'!E29)</f>
        <v>3</v>
      </c>
      <c r="G5" s="16">
        <f>('Hoja 2 - Estructura Curricular'!C43)</f>
        <v>19</v>
      </c>
      <c r="H5" s="17">
        <f>('Hoja 2 - Estructura Curricular'!D43)</f>
        <v>25</v>
      </c>
      <c r="I5" s="18">
        <f>('Hoja 2 - Estructura Curricular'!E43)</f>
        <v>2</v>
      </c>
      <c r="J5" s="16">
        <f>('Hoja 2 - Estructura Curricular'!C56)</f>
        <v>19</v>
      </c>
      <c r="K5" s="17">
        <f>('Hoja 2 - Estructura Curricular'!D56)</f>
        <v>27</v>
      </c>
      <c r="L5" s="18">
        <f>('Hoja 2 - Estructura Curricular'!E56)</f>
        <v>2</v>
      </c>
      <c r="M5" s="16">
        <f>('Hoja 2 - Estructura Curricular'!C75)</f>
        <v>13</v>
      </c>
      <c r="N5" s="17">
        <f>('Hoja 2 - Estructura Curricular'!D75)</f>
        <v>37</v>
      </c>
      <c r="O5" s="18">
        <f>('Hoja 2 - Estructura Curricular'!E75)</f>
        <v>0</v>
      </c>
      <c r="P5" s="16">
        <f>('Hoja 2 - Estructura Curricular'!C90)</f>
        <v>20</v>
      </c>
      <c r="Q5" s="17">
        <f>('Hoja 2 - Estructura Curricular'!D90)</f>
        <v>30</v>
      </c>
      <c r="R5" s="18">
        <f>('Hoja 2 - Estructura Curricular'!E90)</f>
        <v>2</v>
      </c>
      <c r="S5" s="16">
        <f>('Hoja 2 - Estructura Curricular'!C98)</f>
        <v>2</v>
      </c>
      <c r="T5" s="17">
        <f>('Hoja 2 - Estructura Curricular'!D98)</f>
        <v>44</v>
      </c>
      <c r="U5" s="18">
        <f>('Hoja 2 - Estructura Curricular'!E98)</f>
        <v>496</v>
      </c>
    </row>
    <row r="6" spans="1:21" ht="20.75" customHeight="1" x14ac:dyDescent="0.15">
      <c r="A6" s="19"/>
      <c r="B6" s="19"/>
      <c r="C6" s="19"/>
      <c r="D6" s="20"/>
      <c r="E6" s="19"/>
      <c r="F6" s="19"/>
      <c r="G6" s="19"/>
      <c r="H6" s="20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0.75" customHeight="1" x14ac:dyDescent="0.15">
      <c r="A7" s="53" t="s">
        <v>107</v>
      </c>
      <c r="B7" s="41"/>
      <c r="C7" s="42"/>
      <c r="D7" s="21"/>
      <c r="E7" s="53" t="s">
        <v>108</v>
      </c>
      <c r="F7" s="41"/>
      <c r="G7" s="42"/>
      <c r="H7" s="21"/>
      <c r="I7" s="53" t="s">
        <v>109</v>
      </c>
      <c r="J7" s="41"/>
      <c r="K7" s="42"/>
      <c r="L7" s="22"/>
      <c r="M7" s="23"/>
      <c r="N7" s="23"/>
      <c r="O7" s="23"/>
      <c r="P7" s="23"/>
      <c r="Q7" s="23"/>
      <c r="R7" s="23"/>
      <c r="S7" s="23"/>
      <c r="T7" s="23"/>
      <c r="U7" s="23"/>
    </row>
    <row r="8" spans="1:21" ht="20.75" customHeight="1" x14ac:dyDescent="0.15">
      <c r="A8" s="24" t="s">
        <v>104</v>
      </c>
      <c r="B8" s="24" t="s">
        <v>105</v>
      </c>
      <c r="C8" s="24" t="s">
        <v>106</v>
      </c>
      <c r="D8" s="21"/>
      <c r="E8" s="24" t="s">
        <v>104</v>
      </c>
      <c r="F8" s="24" t="s">
        <v>105</v>
      </c>
      <c r="G8" s="24" t="s">
        <v>106</v>
      </c>
      <c r="H8" s="21"/>
      <c r="I8" s="24" t="s">
        <v>104</v>
      </c>
      <c r="J8" s="24" t="s">
        <v>105</v>
      </c>
      <c r="K8" s="24" t="s">
        <v>106</v>
      </c>
      <c r="L8" s="22"/>
      <c r="M8" s="23"/>
      <c r="N8" s="23"/>
      <c r="O8" s="23"/>
      <c r="P8" s="23"/>
      <c r="Q8" s="23"/>
      <c r="R8" s="23"/>
      <c r="S8" s="23"/>
      <c r="T8" s="23"/>
      <c r="U8" s="23"/>
    </row>
    <row r="9" spans="1:21" ht="20.75" customHeight="1" x14ac:dyDescent="0.15">
      <c r="A9" s="25">
        <f>(A5+D5+G5+J5+M5+P5+S5)</f>
        <v>109</v>
      </c>
      <c r="B9" s="25">
        <f>(B5+E5+H5+K5+N5+Q5+T5)</f>
        <v>208</v>
      </c>
      <c r="C9" s="25">
        <f>(C5+F5+I5+L5+O5+R5+U5)</f>
        <v>531</v>
      </c>
      <c r="D9" s="21"/>
      <c r="E9" s="25">
        <v>130</v>
      </c>
      <c r="F9" s="25">
        <v>418</v>
      </c>
      <c r="G9" s="25">
        <v>0</v>
      </c>
      <c r="H9" s="21"/>
      <c r="I9" s="25">
        <f>(E9-A9)</f>
        <v>21</v>
      </c>
      <c r="J9" s="25">
        <f>(F9-B9)</f>
        <v>210</v>
      </c>
      <c r="K9" s="25">
        <f>(G9-C9)</f>
        <v>-531</v>
      </c>
      <c r="L9" s="22"/>
      <c r="M9" s="23"/>
      <c r="N9" s="23"/>
      <c r="O9" s="23"/>
      <c r="P9" s="23"/>
      <c r="Q9" s="23"/>
      <c r="R9" s="23"/>
      <c r="S9" s="23"/>
      <c r="T9" s="23"/>
      <c r="U9" s="23"/>
    </row>
    <row r="10" spans="1:21" ht="20.75" customHeight="1" x14ac:dyDescent="0.15">
      <c r="A10" s="51">
        <f>(A9+B9)</f>
        <v>317</v>
      </c>
      <c r="B10" s="41"/>
      <c r="C10" s="42"/>
      <c r="D10" s="21"/>
      <c r="E10" s="51">
        <f>(E9+F9)</f>
        <v>548</v>
      </c>
      <c r="F10" s="41"/>
      <c r="G10" s="42"/>
      <c r="H10" s="21"/>
      <c r="I10" s="51">
        <f>(E10-A10)</f>
        <v>231</v>
      </c>
      <c r="J10" s="41"/>
      <c r="K10" s="42"/>
      <c r="L10" s="22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0.75" customHeight="1" x14ac:dyDescent="0.15">
      <c r="A11" s="26"/>
      <c r="B11" s="19"/>
      <c r="C11" s="19"/>
      <c r="D11" s="27"/>
      <c r="E11" s="19"/>
      <c r="F11" s="19"/>
      <c r="G11" s="19"/>
      <c r="H11" s="27"/>
      <c r="I11" s="19"/>
      <c r="J11" s="19"/>
      <c r="K11" s="19"/>
      <c r="L11" s="27"/>
      <c r="M11" s="27"/>
      <c r="N11" s="27"/>
      <c r="O11" s="23"/>
      <c r="P11" s="23"/>
      <c r="Q11" s="23"/>
      <c r="R11" s="23"/>
      <c r="S11" s="23"/>
      <c r="T11" s="23"/>
      <c r="U11" s="23"/>
    </row>
    <row r="12" spans="1:21" ht="20.75" customHeight="1" x14ac:dyDescent="0.15">
      <c r="A12" s="50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2"/>
      <c r="P12" s="27"/>
      <c r="Q12" s="23"/>
      <c r="R12" s="23"/>
      <c r="S12" s="23"/>
      <c r="T12" s="23"/>
      <c r="U12" s="27"/>
    </row>
    <row r="13" spans="1:21" ht="20.75" customHeight="1" x14ac:dyDescent="0.15">
      <c r="A13" s="43" t="s">
        <v>110</v>
      </c>
      <c r="B13" s="44"/>
      <c r="C13" s="43" t="s">
        <v>111</v>
      </c>
      <c r="D13" s="44"/>
      <c r="E13" s="43" t="s">
        <v>39</v>
      </c>
      <c r="F13" s="44"/>
      <c r="G13" s="43" t="s">
        <v>53</v>
      </c>
      <c r="H13" s="44"/>
      <c r="I13" s="43" t="s">
        <v>64</v>
      </c>
      <c r="J13" s="44"/>
      <c r="K13" s="43" t="s">
        <v>81</v>
      </c>
      <c r="L13" s="44"/>
      <c r="M13" s="43" t="s">
        <v>94</v>
      </c>
      <c r="N13" s="44"/>
      <c r="O13" s="21"/>
      <c r="P13" s="24" t="s">
        <v>112</v>
      </c>
      <c r="Q13" s="22"/>
      <c r="R13" s="23"/>
      <c r="S13" s="23"/>
      <c r="T13" s="28"/>
      <c r="U13" s="24" t="s">
        <v>113</v>
      </c>
    </row>
    <row r="14" spans="1:21" ht="20.75" customHeight="1" x14ac:dyDescent="0.15">
      <c r="A14" s="49">
        <f>('Hoja 2 - Estructura Curricular'!F9)</f>
        <v>20</v>
      </c>
      <c r="B14" s="44"/>
      <c r="C14" s="49">
        <f>('Hoja 2 - Estructura Curricular'!F29)</f>
        <v>117</v>
      </c>
      <c r="D14" s="44"/>
      <c r="E14" s="49">
        <f>('Hoja 2 - Estructura Curricular'!F43)</f>
        <v>63</v>
      </c>
      <c r="F14" s="44"/>
      <c r="G14" s="49">
        <f>('Hoja 2 - Estructura Curricular'!F56)</f>
        <v>65</v>
      </c>
      <c r="H14" s="44"/>
      <c r="I14" s="49">
        <f>('Hoja 2 - Estructura Curricular'!F75)</f>
        <v>63</v>
      </c>
      <c r="J14" s="44"/>
      <c r="K14" s="49">
        <f>('Hoja 2 - Estructura Curricular'!F90)</f>
        <v>70</v>
      </c>
      <c r="L14" s="44"/>
      <c r="M14" s="49">
        <f>('Hoja 2 - Estructura Curricular'!F98)</f>
        <v>48</v>
      </c>
      <c r="N14" s="44"/>
      <c r="O14" s="21"/>
      <c r="P14" s="25">
        <f>(M14+K14+I14+G14+E14+C14+A14)</f>
        <v>446</v>
      </c>
      <c r="Q14" s="22"/>
      <c r="R14" s="23"/>
      <c r="S14" s="23"/>
      <c r="T14" s="28"/>
      <c r="U14" s="29">
        <v>0.95</v>
      </c>
    </row>
    <row r="15" spans="1:21" ht="20.7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3"/>
      <c r="P15" s="20"/>
      <c r="Q15" s="23"/>
      <c r="R15" s="23"/>
      <c r="S15" s="23"/>
      <c r="T15" s="23"/>
      <c r="U15" s="20"/>
    </row>
    <row r="16" spans="1:21" ht="20.75" customHeight="1" x14ac:dyDescent="0.15">
      <c r="A16" s="50" t="s">
        <v>114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22"/>
      <c r="P16" s="23"/>
      <c r="Q16" s="23"/>
      <c r="R16" s="23"/>
      <c r="S16" s="23"/>
      <c r="T16" s="23"/>
      <c r="U16" s="23"/>
    </row>
    <row r="17" spans="1:21" ht="20.75" customHeight="1" x14ac:dyDescent="0.15">
      <c r="A17" s="43" t="s">
        <v>110</v>
      </c>
      <c r="B17" s="44"/>
      <c r="C17" s="43" t="s">
        <v>111</v>
      </c>
      <c r="D17" s="44"/>
      <c r="E17" s="43" t="s">
        <v>39</v>
      </c>
      <c r="F17" s="44"/>
      <c r="G17" s="43" t="s">
        <v>53</v>
      </c>
      <c r="H17" s="44"/>
      <c r="I17" s="43" t="s">
        <v>64</v>
      </c>
      <c r="J17" s="44"/>
      <c r="K17" s="43" t="s">
        <v>81</v>
      </c>
      <c r="L17" s="44"/>
      <c r="M17" s="43" t="s">
        <v>94</v>
      </c>
      <c r="N17" s="44"/>
      <c r="O17" s="22"/>
      <c r="P17" s="23"/>
      <c r="Q17" s="23"/>
      <c r="R17" s="23"/>
      <c r="S17" s="23"/>
      <c r="T17" s="23"/>
      <c r="U17" s="23"/>
    </row>
    <row r="18" spans="1:21" ht="20.75" customHeight="1" x14ac:dyDescent="0.15">
      <c r="A18" s="46">
        <f>(A14*U14)/P14</f>
        <v>4.2600896860986545E-2</v>
      </c>
      <c r="B18" s="44"/>
      <c r="C18" s="46">
        <f>(C14*U14)/P14</f>
        <v>0.24921524663677128</v>
      </c>
      <c r="D18" s="44"/>
      <c r="E18" s="46">
        <f>(E14*U14)/P14</f>
        <v>0.13419282511210762</v>
      </c>
      <c r="F18" s="44"/>
      <c r="G18" s="46">
        <f>(G14*U14)/P14</f>
        <v>0.13845291479820629</v>
      </c>
      <c r="H18" s="44"/>
      <c r="I18" s="46">
        <f>(I14*U14)/P14</f>
        <v>0.13419282511210762</v>
      </c>
      <c r="J18" s="44"/>
      <c r="K18" s="46">
        <f>(K14*U14)/P14</f>
        <v>0.1491031390134529</v>
      </c>
      <c r="L18" s="44"/>
      <c r="M18" s="46">
        <f>(M14*U14)/P14</f>
        <v>0.1022421524663677</v>
      </c>
      <c r="N18" s="44"/>
      <c r="O18" s="22"/>
      <c r="P18" s="23"/>
      <c r="Q18" s="23"/>
      <c r="R18" s="23"/>
      <c r="S18" s="23"/>
      <c r="T18" s="23"/>
      <c r="U18" s="23"/>
    </row>
    <row r="19" spans="1:21" ht="20.75" customHeight="1" x14ac:dyDescent="0.15">
      <c r="A19" s="46">
        <f>(A18+C18)</f>
        <v>0.29181614349775781</v>
      </c>
      <c r="B19" s="44"/>
      <c r="C19" s="44"/>
      <c r="D19" s="44"/>
      <c r="E19" s="47">
        <f>(E18+G18+I18+K18)</f>
        <v>0.55594170403587451</v>
      </c>
      <c r="F19" s="41"/>
      <c r="G19" s="41"/>
      <c r="H19" s="41"/>
      <c r="I19" s="41"/>
      <c r="J19" s="41"/>
      <c r="K19" s="41"/>
      <c r="L19" s="42"/>
      <c r="M19" s="47">
        <f>(M18)</f>
        <v>0.1022421524663677</v>
      </c>
      <c r="N19" s="42"/>
      <c r="O19" s="22"/>
      <c r="P19" s="23"/>
      <c r="Q19" s="23"/>
      <c r="R19" s="23"/>
      <c r="S19" s="23"/>
      <c r="T19" s="23"/>
      <c r="U19" s="23"/>
    </row>
    <row r="20" spans="1:21" ht="20.75" customHeight="1" x14ac:dyDescent="0.15">
      <c r="A20" s="19"/>
      <c r="B20" s="19"/>
      <c r="C20" s="19"/>
      <c r="D20" s="19"/>
      <c r="E20" s="19"/>
      <c r="F20" s="19"/>
      <c r="G20" s="19"/>
      <c r="H20" s="19"/>
      <c r="I20" s="20"/>
      <c r="J20" s="20"/>
      <c r="K20" s="20"/>
      <c r="L20" s="20"/>
      <c r="M20" s="20"/>
      <c r="N20" s="20"/>
      <c r="O20" s="23"/>
      <c r="P20" s="23"/>
      <c r="Q20" s="23"/>
      <c r="R20" s="23"/>
      <c r="S20" s="23"/>
      <c r="T20" s="23"/>
      <c r="U20" s="23"/>
    </row>
    <row r="21" spans="1:21" ht="21" customHeight="1" x14ac:dyDescent="0.15">
      <c r="A21" s="50" t="s">
        <v>115</v>
      </c>
      <c r="B21" s="44"/>
      <c r="C21" s="44"/>
      <c r="D21" s="44"/>
      <c r="E21" s="44"/>
      <c r="F21" s="44"/>
      <c r="G21" s="44"/>
      <c r="H21" s="44"/>
      <c r="I21" s="30"/>
      <c r="J21" s="31"/>
      <c r="K21" s="31"/>
      <c r="L21" s="31"/>
      <c r="M21" s="31"/>
      <c r="N21" s="31"/>
      <c r="O21" s="23"/>
      <c r="P21" s="23"/>
      <c r="Q21" s="23"/>
      <c r="R21" s="23"/>
      <c r="S21" s="23"/>
      <c r="T21" s="23"/>
      <c r="U21" s="23"/>
    </row>
    <row r="22" spans="1:21" ht="21" customHeight="1" x14ac:dyDescent="0.15">
      <c r="A22" s="43" t="s">
        <v>39</v>
      </c>
      <c r="B22" s="44"/>
      <c r="C22" s="43" t="s">
        <v>53</v>
      </c>
      <c r="D22" s="44"/>
      <c r="E22" s="43" t="s">
        <v>64</v>
      </c>
      <c r="F22" s="44"/>
      <c r="G22" s="43" t="s">
        <v>81</v>
      </c>
      <c r="H22" s="44"/>
      <c r="I22" s="30"/>
      <c r="J22" s="31"/>
      <c r="K22" s="31"/>
      <c r="L22" s="31"/>
      <c r="M22" s="31"/>
      <c r="N22" s="31"/>
      <c r="O22" s="23"/>
      <c r="P22" s="23"/>
      <c r="Q22" s="23"/>
      <c r="R22" s="23"/>
      <c r="S22" s="23"/>
      <c r="T22" s="23"/>
      <c r="U22" s="23"/>
    </row>
    <row r="23" spans="1:21" ht="21" customHeight="1" x14ac:dyDescent="0.15">
      <c r="A23" s="52">
        <f>('Hoja 2 - Estructura Curricular'!F38+'Hoja 2 - Estructura Curricular'!F39+'Hoja 2 - Estructura Curricular'!F40+'Hoja 2 - Estructura Curricular'!F41+'Hoja 2 - Estructura Curricular'!F42)</f>
        <v>30</v>
      </c>
      <c r="B23" s="44"/>
      <c r="C23" s="45">
        <f>('Hoja 2 - Estructura Curricular'!F52+'Hoja 2 - Estructura Curricular'!F53+'Hoja 2 - Estructura Curricular'!F54+'Hoja 2 - Estructura Curricular'!F55)</f>
        <v>24</v>
      </c>
      <c r="D23" s="44"/>
      <c r="E23" s="45">
        <f>('Hoja 2 - Estructura Curricular'!F66+'Hoja 2 - Estructura Curricular'!F67+'Hoja 2 - Estructura Curricular'!F68+'Hoja 2 - Estructura Curricular'!F69+'Hoja 2 - Estructura Curricular'!F71+'Hoja 2 - Estructura Curricular'!F70+'Hoja 2 - Estructura Curricular'!F72+'Hoja 2 - Estructura Curricular'!F73+'Hoja 2 - Estructura Curricular'!F74)</f>
        <v>22</v>
      </c>
      <c r="F23" s="44"/>
      <c r="G23" s="45">
        <f>('Hoja 2 - Estructura Curricular'!F85+'Hoja 2 - Estructura Curricular'!F84+'Hoja 2 - Estructura Curricular'!F86+'Hoja 2 - Estructura Curricular'!F87+'Hoja 2 - Estructura Curricular'!F88+'Hoja 2 - Estructura Curricular'!F89)</f>
        <v>29</v>
      </c>
      <c r="H23" s="44"/>
      <c r="I23" s="30"/>
      <c r="J23" s="31"/>
      <c r="K23" s="31"/>
      <c r="L23" s="31"/>
      <c r="M23" s="31"/>
      <c r="N23" s="31"/>
      <c r="O23" s="23"/>
      <c r="P23" s="23"/>
      <c r="Q23" s="23"/>
      <c r="R23" s="23"/>
      <c r="S23" s="23"/>
      <c r="T23" s="23"/>
      <c r="U23" s="23"/>
    </row>
    <row r="24" spans="1:21" ht="21" customHeight="1" x14ac:dyDescent="0.15">
      <c r="A24" s="40">
        <f>(A23+C23+E23+G23)</f>
        <v>105</v>
      </c>
      <c r="B24" s="41"/>
      <c r="C24" s="41"/>
      <c r="D24" s="41"/>
      <c r="E24" s="41"/>
      <c r="F24" s="41"/>
      <c r="G24" s="41"/>
      <c r="H24" s="42"/>
      <c r="I24" s="30"/>
      <c r="J24" s="31"/>
      <c r="K24" s="31"/>
      <c r="L24" s="31"/>
      <c r="M24" s="31"/>
      <c r="N24" s="31"/>
      <c r="O24" s="23"/>
      <c r="P24" s="23"/>
      <c r="Q24" s="23"/>
      <c r="R24" s="23"/>
      <c r="S24" s="23"/>
      <c r="T24" s="23"/>
      <c r="U24" s="23"/>
    </row>
    <row r="25" spans="1:21" ht="21" customHeight="1" x14ac:dyDescent="0.15">
      <c r="A25" s="48">
        <f>(A24*U14)/P14</f>
        <v>0.22365470852017938</v>
      </c>
      <c r="B25" s="41"/>
      <c r="C25" s="41"/>
      <c r="D25" s="41"/>
      <c r="E25" s="41"/>
      <c r="F25" s="41"/>
      <c r="G25" s="41"/>
      <c r="H25" s="42"/>
      <c r="I25" s="30"/>
      <c r="J25" s="31"/>
      <c r="K25" s="31"/>
      <c r="L25" s="31"/>
      <c r="M25" s="31"/>
      <c r="N25" s="31"/>
      <c r="O25" s="23"/>
      <c r="P25" s="23"/>
      <c r="Q25" s="23"/>
      <c r="R25" s="23"/>
      <c r="S25" s="23"/>
      <c r="T25" s="23"/>
      <c r="U25" s="23"/>
    </row>
    <row r="26" spans="1:21" ht="20.75" customHeight="1" x14ac:dyDescent="0.15">
      <c r="A26" s="32"/>
      <c r="B26" s="32"/>
      <c r="C26" s="32"/>
      <c r="D26" s="32"/>
      <c r="E26" s="32"/>
      <c r="F26" s="32"/>
      <c r="G26" s="32"/>
      <c r="H26" s="32"/>
      <c r="I26" s="31"/>
      <c r="J26" s="31"/>
      <c r="K26" s="31"/>
      <c r="L26" s="31"/>
      <c r="M26" s="31"/>
      <c r="N26" s="31"/>
      <c r="O26" s="23"/>
      <c r="P26" s="23"/>
      <c r="Q26" s="23"/>
      <c r="R26" s="23"/>
      <c r="S26" s="23"/>
      <c r="T26" s="23"/>
      <c r="U26" s="23"/>
    </row>
    <row r="27" spans="1:21" ht="20.2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3"/>
      <c r="P27" s="23"/>
      <c r="Q27" s="23"/>
      <c r="R27" s="23"/>
      <c r="S27" s="23"/>
      <c r="T27" s="23"/>
      <c r="U27" s="23"/>
    </row>
    <row r="28" spans="1:21" ht="20.75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7"/>
      <c r="P28" s="27"/>
      <c r="Q28" s="27"/>
      <c r="R28" s="27"/>
      <c r="S28" s="23"/>
      <c r="T28" s="23"/>
      <c r="U28" s="23"/>
    </row>
    <row r="29" spans="1:21" ht="20.75" customHeight="1" x14ac:dyDescent="0.15">
      <c r="A29" s="50" t="s">
        <v>116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22"/>
      <c r="T29" s="23"/>
      <c r="U29" s="23"/>
    </row>
    <row r="30" spans="1:21" ht="20.75" customHeight="1" x14ac:dyDescent="0.15">
      <c r="A30" s="43" t="s">
        <v>110</v>
      </c>
      <c r="B30" s="44"/>
      <c r="C30" s="43" t="s">
        <v>111</v>
      </c>
      <c r="D30" s="44"/>
      <c r="E30" s="43" t="s">
        <v>39</v>
      </c>
      <c r="F30" s="44"/>
      <c r="G30" s="43" t="s">
        <v>53</v>
      </c>
      <c r="H30" s="44"/>
      <c r="I30" s="43" t="s">
        <v>64</v>
      </c>
      <c r="J30" s="44"/>
      <c r="K30" s="43" t="s">
        <v>81</v>
      </c>
      <c r="L30" s="44"/>
      <c r="M30" s="43" t="s">
        <v>94</v>
      </c>
      <c r="N30" s="44"/>
      <c r="O30" s="43" t="s">
        <v>115</v>
      </c>
      <c r="P30" s="44"/>
      <c r="Q30" s="43" t="s">
        <v>117</v>
      </c>
      <c r="R30" s="44"/>
      <c r="S30" s="22"/>
      <c r="T30" s="23"/>
      <c r="U30" s="23"/>
    </row>
    <row r="31" spans="1:21" ht="20.75" customHeight="1" x14ac:dyDescent="0.15">
      <c r="A31" s="46">
        <v>0.2</v>
      </c>
      <c r="B31" s="44"/>
      <c r="C31" s="58">
        <v>0.4</v>
      </c>
      <c r="D31" s="44"/>
      <c r="E31" s="46">
        <v>0.4</v>
      </c>
      <c r="F31" s="44"/>
      <c r="G31" s="44"/>
      <c r="H31" s="44"/>
      <c r="I31" s="58">
        <v>0.6</v>
      </c>
      <c r="J31" s="44"/>
      <c r="K31" s="44"/>
      <c r="L31" s="44"/>
      <c r="M31" s="29">
        <v>0.1</v>
      </c>
      <c r="N31" s="34">
        <v>0.15</v>
      </c>
      <c r="O31" s="29">
        <v>0.15</v>
      </c>
      <c r="P31" s="29">
        <v>0.25</v>
      </c>
      <c r="Q31" s="29">
        <v>0.05</v>
      </c>
      <c r="R31" s="29">
        <v>0.1</v>
      </c>
      <c r="S31" s="22"/>
      <c r="T31" s="23"/>
      <c r="U31" s="23"/>
    </row>
    <row r="32" spans="1:21" ht="20.25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3"/>
      <c r="T32" s="23"/>
      <c r="U32" s="23"/>
    </row>
    <row r="33" spans="1:21" ht="20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20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20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20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20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20" customHeight="1" x14ac:dyDescent="0.15">
      <c r="A38" s="39" t="s">
        <v>3</v>
      </c>
      <c r="B38" s="38"/>
      <c r="C38" s="14" t="s">
        <v>118</v>
      </c>
      <c r="D38" s="14" t="s">
        <v>119</v>
      </c>
      <c r="E38" s="14" t="s">
        <v>120</v>
      </c>
      <c r="F38" s="14" t="s">
        <v>121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20" customHeight="1" x14ac:dyDescent="0.15">
      <c r="A39" s="39" t="s">
        <v>122</v>
      </c>
      <c r="B39" s="38"/>
      <c r="C39" s="35">
        <v>2</v>
      </c>
      <c r="D39" s="35">
        <v>3</v>
      </c>
      <c r="E39" s="35">
        <v>1</v>
      </c>
      <c r="F39" s="35">
        <f t="shared" ref="F39:F46" si="0">(C39*2)+D39</f>
        <v>7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20" customHeight="1" x14ac:dyDescent="0.15">
      <c r="A40" s="39" t="s">
        <v>123</v>
      </c>
      <c r="B40" s="38"/>
      <c r="C40" s="35">
        <v>1</v>
      </c>
      <c r="D40" s="35">
        <v>3</v>
      </c>
      <c r="E40" s="35">
        <v>1</v>
      </c>
      <c r="F40" s="35">
        <f t="shared" si="0"/>
        <v>5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20" customHeight="1" x14ac:dyDescent="0.15">
      <c r="A41" s="39" t="s">
        <v>124</v>
      </c>
      <c r="B41" s="38"/>
      <c r="C41" s="35">
        <v>3</v>
      </c>
      <c r="D41" s="35">
        <v>1</v>
      </c>
      <c r="E41" s="23"/>
      <c r="F41" s="35">
        <f t="shared" si="0"/>
        <v>7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ht="20" customHeight="1" x14ac:dyDescent="0.15">
      <c r="A42" s="39" t="s">
        <v>125</v>
      </c>
      <c r="B42" s="38"/>
      <c r="C42" s="35">
        <v>2</v>
      </c>
      <c r="D42" s="35">
        <v>3</v>
      </c>
      <c r="E42" s="23"/>
      <c r="F42" s="35">
        <f t="shared" si="0"/>
        <v>7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ht="20" customHeight="1" x14ac:dyDescent="0.15">
      <c r="A43" s="39" t="s">
        <v>126</v>
      </c>
      <c r="B43" s="38"/>
      <c r="C43" s="35">
        <v>2</v>
      </c>
      <c r="D43" s="35">
        <v>2</v>
      </c>
      <c r="E43" s="23"/>
      <c r="F43" s="35">
        <f t="shared" si="0"/>
        <v>6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20" customHeight="1" x14ac:dyDescent="0.15">
      <c r="A44" s="39" t="s">
        <v>127</v>
      </c>
      <c r="B44" s="38"/>
      <c r="C44" s="35">
        <v>1</v>
      </c>
      <c r="D44" s="35">
        <v>4</v>
      </c>
      <c r="E44" s="35">
        <v>2</v>
      </c>
      <c r="F44" s="35">
        <f t="shared" si="0"/>
        <v>6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t="20" customHeight="1" x14ac:dyDescent="0.15">
      <c r="A45" s="39" t="s">
        <v>128</v>
      </c>
      <c r="B45" s="38"/>
      <c r="C45" s="35">
        <v>0</v>
      </c>
      <c r="D45" s="35">
        <v>5</v>
      </c>
      <c r="E45" s="35">
        <v>3</v>
      </c>
      <c r="F45" s="35">
        <f t="shared" si="0"/>
        <v>5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ht="20" customHeight="1" x14ac:dyDescent="0.15">
      <c r="A46" s="39" t="s">
        <v>129</v>
      </c>
      <c r="B46" s="38"/>
      <c r="C46" s="35">
        <v>0</v>
      </c>
      <c r="D46" s="35">
        <v>4</v>
      </c>
      <c r="E46" s="35">
        <v>2</v>
      </c>
      <c r="F46" s="35">
        <f t="shared" si="0"/>
        <v>4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ht="20" customHeight="1" x14ac:dyDescent="0.15">
      <c r="A47" s="39"/>
      <c r="B47" s="3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ht="20" customHeight="1" x14ac:dyDescent="0.15">
      <c r="A48" s="39"/>
      <c r="B48" s="38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ht="20" customHeight="1" x14ac:dyDescent="0.15">
      <c r="A49" s="39"/>
      <c r="B49" s="38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</sheetData>
  <mergeCells count="85">
    <mergeCell ref="D3:F3"/>
    <mergeCell ref="C18:D18"/>
    <mergeCell ref="E10:G10"/>
    <mergeCell ref="I18:J18"/>
    <mergeCell ref="A3:C3"/>
    <mergeCell ref="I7:K7"/>
    <mergeCell ref="J3:L3"/>
    <mergeCell ref="G3:I3"/>
    <mergeCell ref="I30:J30"/>
    <mergeCell ref="M14:N14"/>
    <mergeCell ref="E7:G7"/>
    <mergeCell ref="A49:B49"/>
    <mergeCell ref="I17:J17"/>
    <mergeCell ref="A2:U2"/>
    <mergeCell ref="A29:R29"/>
    <mergeCell ref="E13:F13"/>
    <mergeCell ref="S3:U3"/>
    <mergeCell ref="A16:N16"/>
    <mergeCell ref="I31:L31"/>
    <mergeCell ref="P3:R3"/>
    <mergeCell ref="K13:L13"/>
    <mergeCell ref="G30:H30"/>
    <mergeCell ref="K14:L14"/>
    <mergeCell ref="A7:C7"/>
    <mergeCell ref="M3:O3"/>
    <mergeCell ref="A39:B39"/>
    <mergeCell ref="I10:K10"/>
    <mergeCell ref="K17:L17"/>
    <mergeCell ref="A10:C10"/>
    <mergeCell ref="K30:L30"/>
    <mergeCell ref="A23:B23"/>
    <mergeCell ref="E23:F23"/>
    <mergeCell ref="A12:N12"/>
    <mergeCell ref="A45:B45"/>
    <mergeCell ref="I13:J13"/>
    <mergeCell ref="M13:N13"/>
    <mergeCell ref="A14:B14"/>
    <mergeCell ref="G13:H13"/>
    <mergeCell ref="A13:B13"/>
    <mergeCell ref="A21:H21"/>
    <mergeCell ref="C13:D13"/>
    <mergeCell ref="A42:B42"/>
    <mergeCell ref="G18:H18"/>
    <mergeCell ref="C31:D31"/>
    <mergeCell ref="A46:B46"/>
    <mergeCell ref="G22:H22"/>
    <mergeCell ref="E30:F30"/>
    <mergeCell ref="I14:J14"/>
    <mergeCell ref="A38:B38"/>
    <mergeCell ref="E22:F22"/>
    <mergeCell ref="C30:D30"/>
    <mergeCell ref="G14:H14"/>
    <mergeCell ref="C22:D22"/>
    <mergeCell ref="A30:B30"/>
    <mergeCell ref="E14:F14"/>
    <mergeCell ref="A22:B22"/>
    <mergeCell ref="C14:D14"/>
    <mergeCell ref="M17:N17"/>
    <mergeCell ref="A41:B41"/>
    <mergeCell ref="G17:H17"/>
    <mergeCell ref="E17:F17"/>
    <mergeCell ref="A17:B17"/>
    <mergeCell ref="A25:H25"/>
    <mergeCell ref="C17:D17"/>
    <mergeCell ref="A19:D19"/>
    <mergeCell ref="M18:N18"/>
    <mergeCell ref="K18:L18"/>
    <mergeCell ref="E18:F18"/>
    <mergeCell ref="A18:B18"/>
    <mergeCell ref="A1:U1"/>
    <mergeCell ref="A48:B48"/>
    <mergeCell ref="A44:B44"/>
    <mergeCell ref="A43:B43"/>
    <mergeCell ref="A40:B40"/>
    <mergeCell ref="A24:H24"/>
    <mergeCell ref="Q30:R30"/>
    <mergeCell ref="O30:P30"/>
    <mergeCell ref="A47:B47"/>
    <mergeCell ref="G23:H23"/>
    <mergeCell ref="E31:H31"/>
    <mergeCell ref="C23:D23"/>
    <mergeCell ref="A31:B31"/>
    <mergeCell ref="M19:N19"/>
    <mergeCell ref="E19:L19"/>
    <mergeCell ref="M30:N30"/>
  </mergeCells>
  <conditionalFormatting sqref="I9:K9 I10">
    <cfRule type="cellIs" dxfId="20" priority="1" stopIfTrue="1" operator="lessThanOrEqual">
      <formula>0</formula>
    </cfRule>
    <cfRule type="cellIs" dxfId="19" priority="2" stopIfTrue="1" operator="greaterThanOrEqual">
      <formula>1</formula>
    </cfRule>
  </conditionalFormatting>
  <conditionalFormatting sqref="A10">
    <cfRule type="cellIs" dxfId="18" priority="3" stopIfTrue="1" operator="lessThanOrEqual">
      <formula>E10</formula>
    </cfRule>
    <cfRule type="cellIs" dxfId="17" priority="4" stopIfTrue="1" operator="greaterThan">
      <formula>E10</formula>
    </cfRule>
  </conditionalFormatting>
  <conditionalFormatting sqref="P14">
    <cfRule type="cellIs" dxfId="16" priority="5" stopIfTrue="1" operator="greaterThanOrEqual">
      <formula>451</formula>
    </cfRule>
    <cfRule type="cellIs" dxfId="15" priority="6" stopIfTrue="1" operator="lessThanOrEqual">
      <formula>349</formula>
    </cfRule>
    <cfRule type="cellIs" dxfId="14" priority="7" stopIfTrue="1" operator="between">
      <formula>350</formula>
      <formula>390</formula>
    </cfRule>
    <cfRule type="cellIs" dxfId="13" priority="8" stopIfTrue="1" operator="between">
      <formula>391</formula>
      <formula>420</formula>
    </cfRule>
    <cfRule type="cellIs" dxfId="12" priority="9" stopIfTrue="1" operator="between">
      <formula>421</formula>
      <formula>450</formula>
    </cfRule>
  </conditionalFormatting>
  <conditionalFormatting sqref="A19">
    <cfRule type="cellIs" dxfId="11" priority="10" stopIfTrue="1" operator="lessThan">
      <formula>A31</formula>
    </cfRule>
    <cfRule type="cellIs" dxfId="10" priority="11" stopIfTrue="1" operator="greaterThan">
      <formula>C31</formula>
    </cfRule>
    <cfRule type="cellIs" dxfId="9" priority="12" stopIfTrue="1" operator="between">
      <formula>A31</formula>
      <formula>C31</formula>
    </cfRule>
  </conditionalFormatting>
  <conditionalFormatting sqref="E19">
    <cfRule type="cellIs" dxfId="8" priority="13" stopIfTrue="1" operator="lessThan">
      <formula>E31</formula>
    </cfRule>
    <cfRule type="cellIs" dxfId="7" priority="14" stopIfTrue="1" operator="greaterThan">
      <formula>I31</formula>
    </cfRule>
    <cfRule type="cellIs" dxfId="6" priority="15" stopIfTrue="1" operator="between">
      <formula>E31</formula>
      <formula>I31</formula>
    </cfRule>
  </conditionalFormatting>
  <conditionalFormatting sqref="M19">
    <cfRule type="cellIs" dxfId="5" priority="16" stopIfTrue="1" operator="lessThan">
      <formula>M31</formula>
    </cfRule>
    <cfRule type="cellIs" dxfId="4" priority="17" stopIfTrue="1" operator="greaterThan">
      <formula>N31</formula>
    </cfRule>
    <cfRule type="cellIs" dxfId="3" priority="18" stopIfTrue="1" operator="between">
      <formula>M31</formula>
      <formula>N31</formula>
    </cfRule>
  </conditionalFormatting>
  <conditionalFormatting sqref="A25">
    <cfRule type="cellIs" dxfId="2" priority="19" stopIfTrue="1" operator="lessThan">
      <formula>O31</formula>
    </cfRule>
    <cfRule type="cellIs" dxfId="1" priority="20" stopIfTrue="1" operator="greaterThan">
      <formula>P31</formula>
    </cfRule>
    <cfRule type="cellIs" dxfId="0" priority="21" stopIfTrue="1" operator="between">
      <formula>O31</formula>
      <formula>P31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2 - Estructura Curricular</vt:lpstr>
      <vt:lpstr>Hoja 2 - Horas | Créditos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2017-01-19T19:44:11Z</dcterms:modified>
</cp:coreProperties>
</file>