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8855" windowHeight="841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B11" i="1"/>
  <c r="C13"/>
  <c r="B13"/>
  <c r="G3"/>
  <c r="F3"/>
  <c r="C11"/>
  <c r="C10"/>
  <c r="B10"/>
  <c r="C8"/>
  <c r="B8"/>
  <c r="C7"/>
  <c r="C12" s="1"/>
  <c r="B7"/>
  <c r="B12" s="1"/>
  <c r="B14" s="1"/>
  <c r="G4" l="1"/>
  <c r="C14"/>
  <c r="F4"/>
  <c r="C16" l="1"/>
  <c r="C17" s="1"/>
  <c r="G5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B16"/>
  <c r="B17" s="1"/>
  <c r="F5"/>
  <c r="F6" s="1"/>
  <c r="F7" s="1"/>
  <c r="F8" s="1"/>
  <c r="F9" s="1"/>
  <c r="F10" s="1"/>
  <c r="F11" s="1"/>
  <c r="F12" s="1"/>
  <c r="F13" s="1"/>
</calcChain>
</file>

<file path=xl/comments1.xml><?xml version="1.0" encoding="utf-8"?>
<comments xmlns="http://schemas.openxmlformats.org/spreadsheetml/2006/main">
  <authors>
    <author>Margarita Valle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valor nominal por % interes anual entre dos semestres al año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>
      <text>
        <r>
          <rPr>
            <b/>
            <sz val="9"/>
            <color indexed="81"/>
            <rFont val="Tahoma"/>
            <charset val="1"/>
          </rPr>
          <t>monto disponible entre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>precio</t>
        </r>
      </text>
    </comment>
    <comment ref="A11" authorId="0">
      <text>
        <r>
          <rPr>
            <b/>
            <sz val="9"/>
            <color indexed="81"/>
            <rFont val="Tahoma"/>
            <family val="2"/>
          </rPr>
          <t>No. De obligaciones por precio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>
      <text>
        <r>
          <rPr>
            <sz val="9"/>
            <color indexed="81"/>
            <rFont val="Tahoma"/>
            <family val="2"/>
          </rPr>
          <t xml:space="preserve">No. De obligaciones por calculo de intereses por obligacion
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No. De obligaciones por el valor nominal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9"/>
            <color indexed="81"/>
            <rFont val="Tahoma"/>
            <family val="2"/>
          </rPr>
          <t>intereses del ultimo semestre mas el cobro del pasivo al final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<sst xmlns="http://schemas.openxmlformats.org/spreadsheetml/2006/main" count="19" uniqueCount="18">
  <si>
    <t>valor nominal</t>
  </si>
  <si>
    <t>plazo años</t>
  </si>
  <si>
    <t>precio</t>
  </si>
  <si>
    <t>año</t>
  </si>
  <si>
    <t>forma pago</t>
  </si>
  <si>
    <t>semestral</t>
  </si>
  <si>
    <t>prima o descto</t>
  </si>
  <si>
    <t>No. De obligaciones</t>
  </si>
  <si>
    <t>monto de la inversion</t>
  </si>
  <si>
    <t>monto  disponible</t>
  </si>
  <si>
    <t>monto total de intereses</t>
  </si>
  <si>
    <t>cobro del pasivo</t>
  </si>
  <si>
    <t>calculo intereses por obligación</t>
  </si>
  <si>
    <t>% interés anual</t>
  </si>
  <si>
    <t>calculo del ultimo semestre</t>
  </si>
  <si>
    <t>RENDIMIENTO PARA EL INVERSIONISTA</t>
  </si>
  <si>
    <t>CALCULAR LA TASA INTERNA DE RENDIMIENTO</t>
  </si>
  <si>
    <t>TIR ANUAL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</si>
</sst>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0.000%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44" fontId="0" fillId="0" borderId="0" xfId="2" applyFont="1" applyAlignment="1">
      <alignment horizontal="center"/>
    </xf>
    <xf numFmtId="9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43" fontId="0" fillId="0" borderId="0" xfId="1" applyFont="1" applyAlignment="1">
      <alignment horizontal="center"/>
    </xf>
    <xf numFmtId="44" fontId="0" fillId="0" borderId="0" xfId="0" applyNumberFormat="1"/>
    <xf numFmtId="165" fontId="6" fillId="0" borderId="0" xfId="0" applyNumberFormat="1" applyFont="1" applyAlignment="1">
      <alignment horizontal="center"/>
    </xf>
    <xf numFmtId="10" fontId="0" fillId="0" borderId="0" xfId="3" applyNumberFormat="1" applyFont="1" applyAlignment="1">
      <alignment horizontal="center"/>
    </xf>
    <xf numFmtId="165" fontId="0" fillId="0" borderId="0" xfId="3" applyNumberFormat="1" applyFont="1" applyAlignment="1">
      <alignment horizontal="center"/>
    </xf>
    <xf numFmtId="165" fontId="6" fillId="0" borderId="0" xfId="3" applyNumberFormat="1" applyFont="1" applyAlignment="1">
      <alignment horizontal="center"/>
    </xf>
  </cellXfs>
  <cellStyles count="4">
    <cellStyle name="Millares" xfId="1" builtinId="3"/>
    <cellStyle name="Moneda" xfId="2" builtinId="4"/>
    <cellStyle name="Normal" xfId="0" builtinId="0"/>
    <cellStyle name="Porcentual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110" zoomScaleNormal="110" workbookViewId="0">
      <selection activeCell="C17" sqref="C17"/>
    </sheetView>
  </sheetViews>
  <sheetFormatPr baseColWidth="10" defaultRowHeight="15"/>
  <cols>
    <col min="1" max="1" width="42.42578125" customWidth="1"/>
    <col min="2" max="3" width="15" style="1" bestFit="1" customWidth="1"/>
    <col min="4" max="4" width="5" customWidth="1"/>
    <col min="5" max="5" width="11.42578125" style="1"/>
    <col min="6" max="7" width="15" bestFit="1" customWidth="1"/>
  </cols>
  <sheetData>
    <row r="1" spans="1:7">
      <c r="B1" s="1">
        <v>1</v>
      </c>
      <c r="C1" s="1">
        <v>2</v>
      </c>
      <c r="F1" s="1">
        <v>1</v>
      </c>
      <c r="G1" s="1">
        <v>2</v>
      </c>
    </row>
    <row r="2" spans="1:7">
      <c r="A2" t="s">
        <v>0</v>
      </c>
      <c r="B2" s="2">
        <v>10</v>
      </c>
      <c r="C2" s="2">
        <v>10</v>
      </c>
      <c r="E2" s="1" t="s">
        <v>3</v>
      </c>
    </row>
    <row r="3" spans="1:7">
      <c r="A3" t="s">
        <v>13</v>
      </c>
      <c r="B3" s="3">
        <v>0.18</v>
      </c>
      <c r="C3" s="3">
        <v>0.12</v>
      </c>
      <c r="E3" s="1">
        <v>0</v>
      </c>
      <c r="F3" s="6">
        <f>-B11</f>
        <v>-999998.5</v>
      </c>
      <c r="G3" s="6">
        <f>-C11</f>
        <v>-999999</v>
      </c>
    </row>
    <row r="4" spans="1:7">
      <c r="A4" t="s">
        <v>1</v>
      </c>
      <c r="B4" s="1">
        <v>5</v>
      </c>
      <c r="C4" s="1">
        <v>15</v>
      </c>
      <c r="E4" s="1">
        <v>1</v>
      </c>
      <c r="F4" s="6">
        <f>B12</f>
        <v>94736.7</v>
      </c>
      <c r="G4" s="6">
        <f>C12</f>
        <v>57142.799999999996</v>
      </c>
    </row>
    <row r="5" spans="1:7">
      <c r="A5" t="s">
        <v>2</v>
      </c>
      <c r="B5" s="2">
        <v>9.5</v>
      </c>
      <c r="C5" s="2">
        <v>10.5</v>
      </c>
      <c r="E5" s="1">
        <v>2</v>
      </c>
      <c r="F5" s="6">
        <f>F4</f>
        <v>94736.7</v>
      </c>
      <c r="G5" s="6">
        <f>G4</f>
        <v>57142.799999999996</v>
      </c>
    </row>
    <row r="6" spans="1:7">
      <c r="A6" t="s">
        <v>4</v>
      </c>
      <c r="B6" s="1" t="s">
        <v>5</v>
      </c>
      <c r="C6" s="1" t="s">
        <v>5</v>
      </c>
      <c r="E6" s="1">
        <v>3</v>
      </c>
      <c r="F6" s="6">
        <f t="shared" ref="F6:F13" si="0">F5</f>
        <v>94736.7</v>
      </c>
      <c r="G6" s="6">
        <f t="shared" ref="G6:G33" si="1">G5</f>
        <v>57142.799999999996</v>
      </c>
    </row>
    <row r="7" spans="1:7">
      <c r="A7" t="s">
        <v>12</v>
      </c>
      <c r="B7" s="4">
        <f>B2*B3/2</f>
        <v>0.89999999999999991</v>
      </c>
      <c r="C7" s="4">
        <f>C2*C3/2</f>
        <v>0.6</v>
      </c>
      <c r="E7" s="1">
        <v>4</v>
      </c>
      <c r="F7" s="6">
        <f t="shared" si="0"/>
        <v>94736.7</v>
      </c>
      <c r="G7" s="6">
        <f t="shared" si="1"/>
        <v>57142.799999999996</v>
      </c>
    </row>
    <row r="8" spans="1:7">
      <c r="A8" t="s">
        <v>6</v>
      </c>
      <c r="B8" s="4">
        <f>(B5-B2)</f>
        <v>-0.5</v>
      </c>
      <c r="C8" s="4">
        <f>C5-C2</f>
        <v>0.5</v>
      </c>
      <c r="E8" s="1">
        <v>5</v>
      </c>
      <c r="F8" s="6">
        <f t="shared" si="0"/>
        <v>94736.7</v>
      </c>
      <c r="G8" s="6">
        <f t="shared" si="1"/>
        <v>57142.799999999996</v>
      </c>
    </row>
    <row r="9" spans="1:7">
      <c r="A9" t="s">
        <v>9</v>
      </c>
      <c r="B9" s="2">
        <v>1000000</v>
      </c>
      <c r="C9" s="2">
        <v>1000000</v>
      </c>
      <c r="E9" s="1">
        <v>6</v>
      </c>
      <c r="F9" s="6">
        <f t="shared" si="0"/>
        <v>94736.7</v>
      </c>
      <c r="G9" s="6">
        <f t="shared" si="1"/>
        <v>57142.799999999996</v>
      </c>
    </row>
    <row r="10" spans="1:7">
      <c r="A10" t="s">
        <v>7</v>
      </c>
      <c r="B10" s="5">
        <f>TRUNC(B9/B5,0)</f>
        <v>105263</v>
      </c>
      <c r="C10" s="5">
        <f>TRUNC(C9/C5,0)</f>
        <v>95238</v>
      </c>
      <c r="E10" s="1">
        <v>7</v>
      </c>
      <c r="F10" s="6">
        <f t="shared" si="0"/>
        <v>94736.7</v>
      </c>
      <c r="G10" s="6">
        <f t="shared" si="1"/>
        <v>57142.799999999996</v>
      </c>
    </row>
    <row r="11" spans="1:7">
      <c r="A11" t="s">
        <v>8</v>
      </c>
      <c r="B11" s="2">
        <f>B10*B5</f>
        <v>999998.5</v>
      </c>
      <c r="C11" s="2">
        <f>C10*C5</f>
        <v>999999</v>
      </c>
      <c r="E11" s="1">
        <v>8</v>
      </c>
      <c r="F11" s="6">
        <f t="shared" si="0"/>
        <v>94736.7</v>
      </c>
      <c r="G11" s="6">
        <f t="shared" si="1"/>
        <v>57142.799999999996</v>
      </c>
    </row>
    <row r="12" spans="1:7">
      <c r="A12" t="s">
        <v>10</v>
      </c>
      <c r="B12" s="2">
        <f>B10*B7</f>
        <v>94736.7</v>
      </c>
      <c r="C12" s="2">
        <f>C10*C7</f>
        <v>57142.799999999996</v>
      </c>
      <c r="E12" s="1">
        <v>9</v>
      </c>
      <c r="F12" s="6">
        <f t="shared" si="0"/>
        <v>94736.7</v>
      </c>
      <c r="G12" s="6">
        <f t="shared" si="1"/>
        <v>57142.799999999996</v>
      </c>
    </row>
    <row r="13" spans="1:7">
      <c r="A13" t="s">
        <v>11</v>
      </c>
      <c r="B13" s="2">
        <f>B10*B2</f>
        <v>1052630</v>
      </c>
      <c r="C13" s="2">
        <f>C10*C2</f>
        <v>952380</v>
      </c>
      <c r="E13" s="1">
        <v>10</v>
      </c>
      <c r="F13" s="6">
        <f>F12+B13</f>
        <v>1147366.7</v>
      </c>
      <c r="G13" s="6">
        <f t="shared" si="1"/>
        <v>57142.799999999996</v>
      </c>
    </row>
    <row r="14" spans="1:7">
      <c r="A14" t="s">
        <v>14</v>
      </c>
      <c r="B14" s="4">
        <f>SUM(B12:B13)</f>
        <v>1147366.7</v>
      </c>
      <c r="C14" s="4">
        <f>SUM(C12:C13)</f>
        <v>1009522.8</v>
      </c>
      <c r="E14" s="1">
        <v>11</v>
      </c>
      <c r="G14" s="6">
        <f t="shared" si="1"/>
        <v>57142.799999999996</v>
      </c>
    </row>
    <row r="15" spans="1:7">
      <c r="A15" t="s">
        <v>15</v>
      </c>
      <c r="E15" s="1">
        <v>12</v>
      </c>
      <c r="G15" s="6">
        <f t="shared" si="1"/>
        <v>57142.799999999996</v>
      </c>
    </row>
    <row r="16" spans="1:7" ht="18.75">
      <c r="A16" t="s">
        <v>16</v>
      </c>
      <c r="B16" s="7">
        <f>IRR(F3:F13)</f>
        <v>9.8069922639020965E-2</v>
      </c>
      <c r="C16" s="7">
        <f>IRR(G3:G33)</f>
        <v>5.6502444073139681E-2</v>
      </c>
      <c r="E16" s="1">
        <v>13</v>
      </c>
      <c r="G16" s="6">
        <f t="shared" si="1"/>
        <v>57142.799999999996</v>
      </c>
    </row>
    <row r="17" spans="1:7" ht="18.75">
      <c r="A17" t="s">
        <v>17</v>
      </c>
      <c r="B17" s="10">
        <f>B16*2</f>
        <v>0.19613984527804193</v>
      </c>
      <c r="C17" s="10">
        <f>C16*2</f>
        <v>0.11300488814627936</v>
      </c>
      <c r="E17" s="1">
        <v>14</v>
      </c>
      <c r="G17" s="6">
        <f t="shared" si="1"/>
        <v>57142.799999999996</v>
      </c>
    </row>
    <row r="18" spans="1:7">
      <c r="B18" s="9"/>
      <c r="C18" s="8"/>
      <c r="E18" s="1">
        <v>15</v>
      </c>
      <c r="G18" s="6">
        <f t="shared" si="1"/>
        <v>57142.799999999996</v>
      </c>
    </row>
    <row r="19" spans="1:7">
      <c r="E19" s="1">
        <v>16</v>
      </c>
      <c r="G19" s="6">
        <f t="shared" si="1"/>
        <v>57142.799999999996</v>
      </c>
    </row>
    <row r="20" spans="1:7">
      <c r="E20" s="1">
        <v>17</v>
      </c>
      <c r="G20" s="6">
        <f t="shared" si="1"/>
        <v>57142.799999999996</v>
      </c>
    </row>
    <row r="21" spans="1:7">
      <c r="E21" s="1">
        <v>18</v>
      </c>
      <c r="G21" s="6">
        <f t="shared" si="1"/>
        <v>57142.799999999996</v>
      </c>
    </row>
    <row r="22" spans="1:7">
      <c r="E22" s="1">
        <v>19</v>
      </c>
      <c r="G22" s="6">
        <f t="shared" si="1"/>
        <v>57142.799999999996</v>
      </c>
    </row>
    <row r="23" spans="1:7">
      <c r="E23" s="1">
        <v>20</v>
      </c>
      <c r="G23" s="6">
        <f t="shared" si="1"/>
        <v>57142.799999999996</v>
      </c>
    </row>
    <row r="24" spans="1:7">
      <c r="E24" s="1">
        <v>21</v>
      </c>
      <c r="G24" s="6">
        <f t="shared" si="1"/>
        <v>57142.799999999996</v>
      </c>
    </row>
    <row r="25" spans="1:7">
      <c r="E25" s="1">
        <v>22</v>
      </c>
      <c r="G25" s="6">
        <f t="shared" si="1"/>
        <v>57142.799999999996</v>
      </c>
    </row>
    <row r="26" spans="1:7">
      <c r="E26" s="1">
        <v>23</v>
      </c>
      <c r="G26" s="6">
        <f t="shared" si="1"/>
        <v>57142.799999999996</v>
      </c>
    </row>
    <row r="27" spans="1:7">
      <c r="E27" s="1">
        <v>24</v>
      </c>
      <c r="G27" s="6">
        <f t="shared" si="1"/>
        <v>57142.799999999996</v>
      </c>
    </row>
    <row r="28" spans="1:7">
      <c r="E28" s="1">
        <v>25</v>
      </c>
      <c r="G28" s="6">
        <f t="shared" si="1"/>
        <v>57142.799999999996</v>
      </c>
    </row>
    <row r="29" spans="1:7">
      <c r="E29" s="1">
        <v>26</v>
      </c>
      <c r="G29" s="6">
        <f t="shared" si="1"/>
        <v>57142.799999999996</v>
      </c>
    </row>
    <row r="30" spans="1:7">
      <c r="E30" s="1">
        <v>27</v>
      </c>
      <c r="G30" s="6">
        <f t="shared" si="1"/>
        <v>57142.799999999996</v>
      </c>
    </row>
    <row r="31" spans="1:7">
      <c r="E31" s="1">
        <v>28</v>
      </c>
      <c r="G31" s="6">
        <f t="shared" si="1"/>
        <v>57142.799999999996</v>
      </c>
    </row>
    <row r="32" spans="1:7">
      <c r="E32" s="1">
        <v>29</v>
      </c>
      <c r="G32" s="6">
        <f t="shared" si="1"/>
        <v>57142.799999999996</v>
      </c>
    </row>
    <row r="33" spans="5:7">
      <c r="E33" s="1">
        <v>30</v>
      </c>
      <c r="G33" s="6">
        <f>G32+C13</f>
        <v>1009522.8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Valle</dc:creator>
  <cp:lastModifiedBy>Margarita Valle</cp:lastModifiedBy>
  <dcterms:created xsi:type="dcterms:W3CDTF">2011-09-02T16:43:10Z</dcterms:created>
  <dcterms:modified xsi:type="dcterms:W3CDTF">2011-09-02T17:35:36Z</dcterms:modified>
</cp:coreProperties>
</file>