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5" windowWidth="15195" windowHeight="8190" tabRatio="810" activeTab="7"/>
  </bookViews>
  <sheets>
    <sheet name="VENTAS (2)" sheetId="9" r:id="rId1"/>
    <sheet name="VENTAS" sheetId="2" r:id="rId2"/>
    <sheet name="MAT. PRIMAS" sheetId="1" r:id="rId3"/>
    <sheet name="MANO DE OBRA" sheetId="3" r:id="rId4"/>
    <sheet name="GTOS IND DE FAB" sheetId="5" r:id="rId5"/>
    <sheet name="G.DE VTA" sheetId="6" r:id="rId6"/>
    <sheet name="G.ADMITIVOS" sheetId="7" r:id="rId7"/>
    <sheet name="EDO RDOS" sheetId="10" r:id="rId8"/>
    <sheet name="EDOS FINS" sheetId="8" r:id="rId9"/>
  </sheets>
  <calcPr calcId="125725"/>
</workbook>
</file>

<file path=xl/calcChain.xml><?xml version="1.0" encoding="utf-8"?>
<calcChain xmlns="http://schemas.openxmlformats.org/spreadsheetml/2006/main">
  <c r="B25" i="2"/>
  <c r="C25"/>
  <c r="D25"/>
  <c r="D27" s="1"/>
  <c r="B27"/>
  <c r="C27"/>
  <c r="K21" i="8" l="1"/>
  <c r="K11"/>
  <c r="E25"/>
  <c r="D20"/>
  <c r="D19"/>
  <c r="D18"/>
  <c r="D17"/>
  <c r="E21" s="1"/>
  <c r="E12"/>
  <c r="K27" l="1"/>
  <c r="E27"/>
  <c r="E39" i="7" l="1"/>
  <c r="D39"/>
  <c r="C39"/>
  <c r="E33"/>
  <c r="E41" s="1"/>
  <c r="D33"/>
  <c r="C33"/>
  <c r="C41" s="1"/>
  <c r="E19"/>
  <c r="D19"/>
  <c r="C19"/>
  <c r="E13"/>
  <c r="E21" s="1"/>
  <c r="D13"/>
  <c r="C13"/>
  <c r="C21" s="1"/>
  <c r="E36" i="6"/>
  <c r="D36"/>
  <c r="C36"/>
  <c r="E30"/>
  <c r="E38" s="1"/>
  <c r="D30"/>
  <c r="C30"/>
  <c r="C38" s="1"/>
  <c r="E19"/>
  <c r="D19"/>
  <c r="C19"/>
  <c r="E12"/>
  <c r="E21" s="1"/>
  <c r="D12"/>
  <c r="C12"/>
  <c r="C21" s="1"/>
  <c r="E33" i="5"/>
  <c r="D33"/>
  <c r="C33"/>
  <c r="E25"/>
  <c r="D25"/>
  <c r="C25"/>
  <c r="C35" s="1"/>
  <c r="D12"/>
  <c r="C12"/>
  <c r="E10"/>
  <c r="E9"/>
  <c r="E8"/>
  <c r="N20" i="1"/>
  <c r="N21"/>
  <c r="N22"/>
  <c r="N23"/>
  <c r="N24"/>
  <c r="N25"/>
  <c r="N26"/>
  <c r="N27"/>
  <c r="N19"/>
  <c r="N28" s="1"/>
  <c r="E12" i="5" l="1"/>
  <c r="E35"/>
  <c r="D35"/>
  <c r="D21" i="6"/>
  <c r="D38"/>
  <c r="D21" i="7"/>
  <c r="D41"/>
  <c r="D12" i="1"/>
  <c r="D11"/>
  <c r="D10"/>
  <c r="D9"/>
  <c r="D8"/>
  <c r="D7"/>
  <c r="D6"/>
  <c r="D5"/>
  <c r="D4"/>
  <c r="D13" l="1"/>
</calcChain>
</file>

<file path=xl/sharedStrings.xml><?xml version="1.0" encoding="utf-8"?>
<sst xmlns="http://schemas.openxmlformats.org/spreadsheetml/2006/main" count="245" uniqueCount="132">
  <si>
    <t>Material</t>
  </si>
  <si>
    <t>Unidades</t>
  </si>
  <si>
    <t>Costo Unitario</t>
  </si>
  <si>
    <t>Total</t>
  </si>
  <si>
    <t>Totales</t>
  </si>
  <si>
    <t>INVENTARIOS INICIALES REVALUADOS</t>
  </si>
  <si>
    <t>MATERIAL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</si>
  <si>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</si>
  <si>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</si>
  <si>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</si>
  <si>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</si>
  <si>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</si>
  <si>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</si>
  <si>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</si>
  <si>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</si>
  <si>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</si>
  <si>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</si>
  <si>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</si>
  <si>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</si>
  <si>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  /   MATERIAL</t>
  </si>
  <si>
    <t>CANTIDAD UNITARIA Kgs.</t>
  </si>
  <si>
    <t>COSTO UNITARIO</t>
  </si>
  <si>
    <t>LISTADOS DE CONSUMO DE MATERIA PRIMA POR PRODUCTO</t>
  </si>
  <si>
    <t>INVENTARIOS FINALES DESEABLES PARA CADA UNA DE LAS MATERIAS PRIMAS DIRECTAS</t>
  </si>
  <si>
    <t>TOTAL</t>
  </si>
  <si>
    <t>TOTAL VALUADO</t>
  </si>
  <si>
    <t>Mano de Obra Utilizada</t>
  </si>
  <si>
    <t>PRODUCTO:</t>
  </si>
  <si>
    <t>SUELDOS Y SALARIOS DIRECTOS</t>
  </si>
  <si>
    <t>HRS</t>
  </si>
  <si>
    <t>$</t>
  </si>
  <si>
    <t>GASTOS INDIRECTOS DE FABRICACIÓN</t>
  </si>
  <si>
    <t>Lo gastos indirectos de fabricacion FIJOS incluyen: mano de obra, prevision social,rentas, depreciaciones, mantenimiento, diversos.</t>
  </si>
  <si>
    <t>los gastos indirectos de fabricación VARIABLES, incluyen: material directo, mantenimiento y reparaciones, luz y fuerza, diversos.</t>
  </si>
  <si>
    <t>FIJOS</t>
  </si>
  <si>
    <t>VARIABLES</t>
  </si>
  <si>
    <t>TOTALES</t>
  </si>
  <si>
    <t>DETALLE DE GASTOS INDIRECTOS DE FABRICACIÓN POR PRODUCTO POR UNIDAD:</t>
  </si>
  <si>
    <t>PRODUCTO / CONCEPTO</t>
  </si>
  <si>
    <t>MANO DE OBRA INDIRECT</t>
  </si>
  <si>
    <t>PREVISIÓN SOCIAL</t>
  </si>
  <si>
    <t>RENTAS</t>
  </si>
  <si>
    <t>DEPRECIACIÓN</t>
  </si>
  <si>
    <t>MANTENIMIENTO</t>
  </si>
  <si>
    <t>DIVERSOS</t>
  </si>
  <si>
    <t>SUB-TOTALES</t>
  </si>
  <si>
    <t>MATERIAL INDIRECTO</t>
  </si>
  <si>
    <t>MANTTO Y REPARACIÓN</t>
  </si>
  <si>
    <t>LUZ Y FUERZA</t>
  </si>
  <si>
    <t>GASTOS DE DISTRIBUCIÓN (GASTOS DE VENTA) POR PRODUCTO Y POR UNIDAD</t>
  </si>
  <si>
    <t>PRODUCTO/ GASTO</t>
  </si>
  <si>
    <t>GASTOS DE OFICINAS DE VENTAS:</t>
  </si>
  <si>
    <t>FIJOS:</t>
  </si>
  <si>
    <t>SUELDOS Y SALARIOS</t>
  </si>
  <si>
    <t>PUBLICIDAD Y PROPAGANDA</t>
  </si>
  <si>
    <t>COMISIONES</t>
  </si>
  <si>
    <t>PAPELERIA</t>
  </si>
  <si>
    <t>GASTOS DE REPARTO</t>
  </si>
  <si>
    <t>DEPRECIACIONES</t>
  </si>
  <si>
    <t>EMPAQUES</t>
  </si>
  <si>
    <t>COMBUSTIBLES Y LUBRICS</t>
  </si>
  <si>
    <t>GASTOS DE ADMINISTRACIÓN (GASTOS DE VENTA) POR PRODUCTO Y POR UNIDAD</t>
  </si>
  <si>
    <t>GASTOS DE OFICINAS GENERALES</t>
  </si>
  <si>
    <t>GASTOS DE OFICINAS ADMINISTRATIVAS</t>
  </si>
  <si>
    <t>Las ventas del año pasado fueron:</t>
  </si>
  <si>
    <t>Productos</t>
  </si>
  <si>
    <t>4 150</t>
  </si>
  <si>
    <t xml:space="preserve">1 940 </t>
  </si>
  <si>
    <t>2 300</t>
  </si>
  <si>
    <t>POSICION FINANCIERA PROYECTADA</t>
  </si>
  <si>
    <t>DEL PERIODO ANTERIOR:</t>
  </si>
  <si>
    <t>AL  ________  DE  _____________ DE ________</t>
  </si>
  <si>
    <t>ACTIVO</t>
  </si>
  <si>
    <t>CIRCULANTE</t>
  </si>
  <si>
    <t>CAJA Y BANCOS</t>
  </si>
  <si>
    <t>CUENTAS POR COBRAR</t>
  </si>
  <si>
    <t>ALMACEN DE ARTS TERMINADOS</t>
  </si>
  <si>
    <t>ALMACEN DE MATERIAS PRIMAS</t>
  </si>
  <si>
    <t>FIJO</t>
  </si>
  <si>
    <t>TERRENO</t>
  </si>
  <si>
    <t>EDIFICIO E INSTALACIONES</t>
  </si>
  <si>
    <t>MAQUINARIA Y EQUIPO</t>
  </si>
  <si>
    <t>MUEBLES Y ENSERES</t>
  </si>
  <si>
    <t>EQUIPO DE TRANSPORTE</t>
  </si>
  <si>
    <t>INVERSION ORIGINAL</t>
  </si>
  <si>
    <t>DEPREC ACUMULD</t>
  </si>
  <si>
    <t>ACTIVO NETO</t>
  </si>
  <si>
    <t>DIFERIDO</t>
  </si>
  <si>
    <t>PAGOS ANTICIPADOS</t>
  </si>
  <si>
    <t>GASTOS DE INSTALACIÓN</t>
  </si>
  <si>
    <t>TOTAL DE ACTIVO</t>
  </si>
  <si>
    <t>PASIVO</t>
  </si>
  <si>
    <t>A CORTO PLAZO</t>
  </si>
  <si>
    <t>PROVEEDORES</t>
  </si>
  <si>
    <t>IMPUESTOS POR PAGAR</t>
  </si>
  <si>
    <t>CAPITAL CONTABLE</t>
  </si>
  <si>
    <t>CAPITAL SOCIAL</t>
  </si>
  <si>
    <t>TOTAL DE PASIVO</t>
  </si>
  <si>
    <t>RESERVA LEGAL</t>
  </si>
  <si>
    <t>UTILIDAD ACUMULADA</t>
  </si>
  <si>
    <t>TOTAL DE CAPITAL CONT</t>
  </si>
  <si>
    <t>TOTAL DE PASIVO + CAPITAL</t>
  </si>
  <si>
    <t>VENTAS EN VALORES</t>
  </si>
  <si>
    <t>X PRECIO  DE VTA</t>
  </si>
  <si>
    <t>PRODUCCION ESTIMADA:</t>
  </si>
  <si>
    <t>PRODUCTO</t>
  </si>
  <si>
    <t>VENTAS EN UNIDADES</t>
  </si>
  <si>
    <t xml:space="preserve">Cajeta Envinada </t>
  </si>
  <si>
    <t>Cajeta Tradicional</t>
  </si>
  <si>
    <t>Cajeta Quemada</t>
  </si>
  <si>
    <t>Cajeta Envinada</t>
  </si>
  <si>
    <t>NOTA:</t>
  </si>
  <si>
    <t xml:space="preserve">COMPAÑÍA INDUSTRIAL DULCES DEL CENTRO, SA DE CV, </t>
  </si>
  <si>
    <t>CAJETA ENVINADA (4760 US)</t>
  </si>
  <si>
    <t>CAJETA TRADICIONAL 
(2410 US)</t>
  </si>
  <si>
    <t>CAJETA QUEMADA
 (2800 US)</t>
  </si>
  <si>
    <t>LA DIFERENCIA QUE PUEDE RESULTAR DE PRONOSTICAR LAS CUENTAS DEL BALANCE GENERAL, ENVIARLA A UNA CUENTA DE CAPITAL CONTABLE CON EL FIN DE CUADRAR EL ESTADO FINANCIERO PORQUE SE LES VA A HACER DIFICIL PRONOSTICAR TODAS LAS CUENTAS YA QUE NO VAN A PRESUPUESTAR IMPUESTOS A PAGAR</t>
  </si>
  <si>
    <t>ESTADO DE RESULTADOS PRESUPUESTADO</t>
  </si>
  <si>
    <t>VENTAS NETAS</t>
  </si>
  <si>
    <t>Menos:</t>
  </si>
  <si>
    <t>COSTO DE PRODUCCIÓN DE LO VENDIDO</t>
  </si>
  <si>
    <t>CONCEPTO</t>
  </si>
  <si>
    <t>Menos: COSTO DE OPERACIÓN</t>
  </si>
  <si>
    <t>COSTO DE DISTRIBUCIÓN</t>
  </si>
  <si>
    <t>COSTO ADMINISTRATIVO</t>
  </si>
  <si>
    <t>UTILIDAD BRUTA PRESUPUESTADA</t>
  </si>
  <si>
    <t>UTILIDAD EN OPERACIÓN PRESUPUESTADA</t>
  </si>
  <si>
    <t xml:space="preserve">Menos: </t>
  </si>
  <si>
    <t>IMPUESTO SOBRE LA RENTA</t>
  </si>
  <si>
    <t>UTILIDAD A LOS TRABAJADORES</t>
  </si>
  <si>
    <t>EL ESTADO DE COSTO DE PRODUCCIÓN DE LO VENDIDO LO HARAN CONFORME LO HICIMOS EN CLASE</t>
  </si>
  <si>
    <t>UTILIDAD DEL EJERCICIO PRESUPUESTADA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</si>
</sst>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80000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rgb="FF365F91"/>
      <name val="Calibri"/>
      <family val="2"/>
      <scheme val="minor"/>
    </font>
    <font>
      <b/>
      <sz val="11"/>
      <color rgb="FF365F9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0"/>
      <color rgb="FF0000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DE4D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rgb="FFF79646"/>
      </left>
      <right style="medium">
        <color rgb="FFF79646"/>
      </right>
      <top style="medium">
        <color rgb="FFF79646"/>
      </top>
      <bottom style="thick">
        <color rgb="FFF79646"/>
      </bottom>
      <diagonal/>
    </border>
    <border>
      <left/>
      <right style="medium">
        <color rgb="FFF79646"/>
      </right>
      <top style="medium">
        <color rgb="FFF79646"/>
      </top>
      <bottom style="thick">
        <color rgb="FFF79646"/>
      </bottom>
      <diagonal/>
    </border>
    <border>
      <left style="medium">
        <color rgb="FFF79646"/>
      </left>
      <right style="medium">
        <color rgb="FFF79646"/>
      </right>
      <top/>
      <bottom style="medium">
        <color rgb="FFF79646"/>
      </bottom>
      <diagonal/>
    </border>
    <border>
      <left/>
      <right style="medium">
        <color rgb="FFF79646"/>
      </right>
      <top/>
      <bottom style="medium">
        <color rgb="FFF79646"/>
      </bottom>
      <diagonal/>
    </border>
    <border>
      <left style="medium">
        <color rgb="FFF79646"/>
      </left>
      <right/>
      <top style="medium">
        <color rgb="FFF79646"/>
      </top>
      <bottom style="medium">
        <color rgb="FFF79646"/>
      </bottom>
      <diagonal/>
    </border>
    <border>
      <left/>
      <right/>
      <top style="medium">
        <color rgb="FFF79646"/>
      </top>
      <bottom style="medium">
        <color rgb="FFF79646"/>
      </bottom>
      <diagonal/>
    </border>
    <border>
      <left/>
      <right style="medium">
        <color rgb="FFF79646"/>
      </right>
      <top style="medium">
        <color rgb="FFF79646"/>
      </top>
      <bottom style="medium">
        <color rgb="FFF79646"/>
      </bottom>
      <diagonal/>
    </border>
    <border>
      <left style="medium">
        <color rgb="FFF79646"/>
      </left>
      <right style="medium">
        <color rgb="FFF79646"/>
      </right>
      <top style="thin">
        <color indexed="64"/>
      </top>
      <bottom style="double">
        <color indexed="64"/>
      </bottom>
      <diagonal/>
    </border>
    <border>
      <left/>
      <right style="medium">
        <color rgb="FFF7964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1" fontId="0" fillId="2" borderId="4" xfId="1" applyNumberFormat="1" applyFon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41" fontId="0" fillId="2" borderId="9" xfId="1" applyNumberFormat="1" applyFont="1" applyFill="1" applyBorder="1" applyAlignment="1">
      <alignment horizontal="center" vertical="center" wrapText="1"/>
    </xf>
    <xf numFmtId="41" fontId="2" fillId="2" borderId="8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10" xfId="0" applyFont="1" applyFill="1" applyBorder="1" applyAlignment="1">
      <alignment horizontal="center"/>
    </xf>
    <xf numFmtId="0" fontId="0" fillId="4" borderId="10" xfId="0" applyFill="1" applyBorder="1"/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0" fillId="4" borderId="10" xfId="0" applyFill="1" applyBorder="1" applyAlignment="1">
      <alignment horizontal="center"/>
    </xf>
    <xf numFmtId="0" fontId="4" fillId="5" borderId="0" xfId="0" applyFont="1" applyFill="1" applyAlignment="1">
      <alignment horizontal="center" wrapText="1"/>
    </xf>
    <xf numFmtId="0" fontId="0" fillId="6" borderId="10" xfId="0" applyFill="1" applyBorder="1"/>
    <xf numFmtId="0" fontId="2" fillId="6" borderId="11" xfId="0" applyFont="1" applyFill="1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6" borderId="0" xfId="0" applyFont="1" applyFill="1"/>
    <xf numFmtId="0" fontId="7" fillId="6" borderId="0" xfId="0" applyFont="1" applyFill="1"/>
    <xf numFmtId="0" fontId="2" fillId="7" borderId="0" xfId="0" applyFont="1" applyFill="1" applyAlignment="1">
      <alignment vertical="center"/>
    </xf>
    <xf numFmtId="0" fontId="8" fillId="7" borderId="0" xfId="0" applyFont="1" applyFill="1" applyAlignment="1">
      <alignment horizontal="center" wrapText="1"/>
    </xf>
    <xf numFmtId="0" fontId="0" fillId="0" borderId="10" xfId="0" applyBorder="1"/>
    <xf numFmtId="0" fontId="9" fillId="0" borderId="0" xfId="0" applyFont="1"/>
    <xf numFmtId="0" fontId="0" fillId="0" borderId="0" xfId="0" applyFont="1" applyAlignment="1">
      <alignment horizontal="center" wrapText="1"/>
    </xf>
    <xf numFmtId="43" fontId="0" fillId="0" borderId="0" xfId="1" applyFont="1" applyAlignment="1">
      <alignment horizontal="center"/>
    </xf>
    <xf numFmtId="43" fontId="0" fillId="0" borderId="0" xfId="0" applyNumberFormat="1"/>
    <xf numFmtId="43" fontId="0" fillId="0" borderId="11" xfId="0" applyNumberFormat="1" applyBorder="1"/>
    <xf numFmtId="0" fontId="10" fillId="0" borderId="0" xfId="0" applyFont="1" applyAlignment="1">
      <alignment horizontal="center" wrapText="1"/>
    </xf>
    <xf numFmtId="0" fontId="10" fillId="0" borderId="0" xfId="0" applyFont="1"/>
    <xf numFmtId="43" fontId="0" fillId="0" borderId="12" xfId="0" applyNumberFormat="1" applyBorder="1"/>
    <xf numFmtId="0" fontId="6" fillId="5" borderId="0" xfId="0" applyFont="1" applyFill="1"/>
    <xf numFmtId="0" fontId="0" fillId="5" borderId="0" xfId="0" applyFill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 applyAlignment="1">
      <alignment horizontal="center" wrapText="1"/>
    </xf>
    <xf numFmtId="0" fontId="0" fillId="0" borderId="0" xfId="0" applyFont="1"/>
    <xf numFmtId="0" fontId="14" fillId="0" borderId="10" xfId="0" applyFont="1" applyBorder="1" applyAlignment="1">
      <alignment horizontal="center"/>
    </xf>
    <xf numFmtId="0" fontId="15" fillId="8" borderId="10" xfId="0" applyFont="1" applyFill="1" applyBorder="1"/>
    <xf numFmtId="0" fontId="15" fillId="8" borderId="10" xfId="0" applyFont="1" applyFill="1" applyBorder="1" applyAlignment="1">
      <alignment horizontal="center"/>
    </xf>
    <xf numFmtId="0" fontId="17" fillId="0" borderId="13" xfId="0" applyFont="1" applyBorder="1" applyAlignment="1">
      <alignment vertical="top" wrapText="1"/>
    </xf>
    <xf numFmtId="0" fontId="17" fillId="9" borderId="0" xfId="0" applyFont="1" applyFill="1" applyAlignment="1">
      <alignment vertical="top" wrapText="1"/>
    </xf>
    <xf numFmtId="0" fontId="16" fillId="9" borderId="0" xfId="0" applyFont="1" applyFill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9" borderId="14" xfId="0" applyFont="1" applyFill="1" applyBorder="1" applyAlignment="1">
      <alignment horizontal="center" vertical="top" wrapText="1"/>
    </xf>
    <xf numFmtId="0" fontId="18" fillId="10" borderId="0" xfId="0" applyFont="1" applyFill="1"/>
    <xf numFmtId="164" fontId="0" fillId="0" borderId="0" xfId="1" applyNumberFormat="1" applyFont="1"/>
    <xf numFmtId="164" fontId="0" fillId="0" borderId="0" xfId="0" applyNumberFormat="1"/>
    <xf numFmtId="164" fontId="0" fillId="0" borderId="15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11" xfId="1" applyNumberFormat="1" applyFont="1" applyBorder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Border="1"/>
    <xf numFmtId="164" fontId="0" fillId="0" borderId="11" xfId="0" applyNumberFormat="1" applyBorder="1"/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14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43" fontId="0" fillId="0" borderId="0" xfId="1" applyFont="1"/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14" fillId="0" borderId="16" xfId="0" applyFont="1" applyBorder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19" fillId="0" borderId="0" xfId="0" applyFont="1" applyAlignment="1"/>
    <xf numFmtId="0" fontId="0" fillId="0" borderId="11" xfId="0" applyBorder="1"/>
    <xf numFmtId="0" fontId="0" fillId="0" borderId="15" xfId="0" applyBorder="1"/>
    <xf numFmtId="0" fontId="20" fillId="0" borderId="2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4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28576</xdr:colOff>
      <xdr:row>7</xdr:row>
      <xdr:rowOff>9525</xdr:rowOff>
    </xdr:from>
    <xdr:to>
      <xdr:col>5</xdr:col>
      <xdr:colOff>142876</xdr:colOff>
      <xdr:row>11</xdr:row>
      <xdr:rowOff>66675</xdr:rowOff>
    </xdr:to>
    <xdr:sp macro="" textlink="">
      <xdr:nvSpPr>
        <xdr:cNvPr id="2" name="1 Cerrar llave"/>
        <xdr:cNvSpPr/>
      </xdr:nvSpPr>
      <xdr:spPr>
        <a:xfrm>
          <a:off x="3124201" y="3362325"/>
          <a:ext cx="114300" cy="8191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5</xdr:col>
      <xdr:colOff>247650</xdr:colOff>
      <xdr:row>7</xdr:row>
      <xdr:rowOff>28575</xdr:rowOff>
    </xdr:from>
    <xdr:to>
      <xdr:col>6</xdr:col>
      <xdr:colOff>742950</xdr:colOff>
      <xdr:row>11</xdr:row>
      <xdr:rowOff>28575</xdr:rowOff>
    </xdr:to>
    <xdr:sp macro="" textlink="">
      <xdr:nvSpPr>
        <xdr:cNvPr id="3" name="2 CuadroTexto"/>
        <xdr:cNvSpPr txBox="1"/>
      </xdr:nvSpPr>
      <xdr:spPr>
        <a:xfrm>
          <a:off x="3343275" y="3381375"/>
          <a:ext cx="1257300" cy="76200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100"/>
            <a:t>los</a:t>
          </a:r>
          <a:r>
            <a:rPr lang="es-MX" sz="1100" baseline="0"/>
            <a:t> gastos son contantes durante todo el ejercicio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hincheta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="115" zoomScaleNormal="115" workbookViewId="0">
      <selection activeCell="A16" sqref="A16"/>
    </sheetView>
  </sheetViews>
  <sheetFormatPr baseColWidth="10" defaultRowHeight="15"/>
  <cols>
    <col min="1" max="1" width="18.710937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topLeftCell="A7" workbookViewId="0">
      <selection activeCell="F21" sqref="F21"/>
    </sheetView>
  </sheetViews>
  <sheetFormatPr baseColWidth="10" defaultRowHeight="15"/>
  <cols>
    <col min="1" max="1" width="19.28515625" customWidth="1"/>
    <col min="2" max="2" width="14.140625" customWidth="1"/>
    <col min="3" max="3" width="14.140625" bestFit="1" customWidth="1"/>
    <col min="4" max="4" width="13.140625" bestFit="1" customWidth="1"/>
    <col min="6" max="6" width="23.42578125" bestFit="1" customWidth="1"/>
  </cols>
  <sheetData>
    <row r="2" spans="1:7" ht="15.75" thickBot="1">
      <c r="A2" s="50" t="s">
        <v>64</v>
      </c>
      <c r="B2" s="50"/>
      <c r="C2" s="50"/>
    </row>
    <row r="3" spans="1:7" ht="15.75" thickBot="1">
      <c r="A3" s="45" t="s">
        <v>65</v>
      </c>
      <c r="B3" s="45" t="s">
        <v>1</v>
      </c>
    </row>
    <row r="4" spans="1:7" ht="15.75" thickBot="1">
      <c r="A4" s="45" t="s">
        <v>107</v>
      </c>
      <c r="B4" s="47" t="s">
        <v>66</v>
      </c>
    </row>
    <row r="5" spans="1:7">
      <c r="A5" s="46" t="s">
        <v>108</v>
      </c>
      <c r="B5" s="48" t="s">
        <v>67</v>
      </c>
    </row>
    <row r="6" spans="1:7" ht="15.75" thickBot="1">
      <c r="A6" s="67" t="s">
        <v>109</v>
      </c>
      <c r="B6" s="49" t="s">
        <v>68</v>
      </c>
    </row>
    <row r="9" spans="1:7">
      <c r="A9" t="s">
        <v>106</v>
      </c>
    </row>
    <row r="10" spans="1:7" ht="31.5" customHeight="1">
      <c r="A10" s="68" t="s">
        <v>105</v>
      </c>
      <c r="B10" s="68" t="s">
        <v>110</v>
      </c>
      <c r="C10" s="68" t="s">
        <v>108</v>
      </c>
      <c r="D10" s="68" t="s">
        <v>109</v>
      </c>
    </row>
    <row r="12" spans="1:7">
      <c r="A12" t="s">
        <v>7</v>
      </c>
      <c r="B12" s="21">
        <v>375</v>
      </c>
      <c r="C12" s="21">
        <v>180</v>
      </c>
      <c r="D12" s="21">
        <v>220</v>
      </c>
    </row>
    <row r="13" spans="1:7">
      <c r="A13" t="s">
        <v>8</v>
      </c>
      <c r="B13" s="21">
        <v>360</v>
      </c>
      <c r="C13" s="21">
        <v>180</v>
      </c>
      <c r="D13" s="21">
        <v>215</v>
      </c>
    </row>
    <row r="14" spans="1:7">
      <c r="A14" t="s">
        <v>9</v>
      </c>
      <c r="B14" s="21">
        <v>360</v>
      </c>
      <c r="C14" s="21">
        <v>170</v>
      </c>
      <c r="D14" s="21">
        <v>215</v>
      </c>
      <c r="F14" t="s">
        <v>104</v>
      </c>
    </row>
    <row r="15" spans="1:7">
      <c r="A15" t="s">
        <v>10</v>
      </c>
      <c r="B15" s="21">
        <v>370</v>
      </c>
      <c r="C15" s="21">
        <v>175</v>
      </c>
      <c r="D15" s="21">
        <v>215</v>
      </c>
      <c r="F15" s="68" t="s">
        <v>110</v>
      </c>
      <c r="G15">
        <v>4760</v>
      </c>
    </row>
    <row r="16" spans="1:7">
      <c r="A16" t="s">
        <v>11</v>
      </c>
      <c r="B16" s="21">
        <v>395</v>
      </c>
      <c r="C16" s="21">
        <v>195</v>
      </c>
      <c r="D16" s="21">
        <v>225</v>
      </c>
      <c r="F16" s="68" t="s">
        <v>108</v>
      </c>
      <c r="G16">
        <v>2410</v>
      </c>
    </row>
    <row r="17" spans="1:7">
      <c r="A17" t="s">
        <v>12</v>
      </c>
      <c r="B17" s="21">
        <v>405</v>
      </c>
      <c r="C17" s="21">
        <v>205</v>
      </c>
      <c r="D17" s="21">
        <v>240</v>
      </c>
      <c r="F17" s="68" t="s">
        <v>109</v>
      </c>
      <c r="G17">
        <v>2800</v>
      </c>
    </row>
    <row r="18" spans="1:7">
      <c r="A18" t="s">
        <v>13</v>
      </c>
      <c r="B18" s="21">
        <v>415</v>
      </c>
      <c r="C18" s="21">
        <v>215</v>
      </c>
      <c r="D18" s="21">
        <v>240</v>
      </c>
    </row>
    <row r="19" spans="1:7">
      <c r="A19" t="s">
        <v>14</v>
      </c>
      <c r="B19" s="21">
        <v>425</v>
      </c>
      <c r="C19" s="21">
        <v>220</v>
      </c>
      <c r="D19" s="21">
        <v>245</v>
      </c>
    </row>
    <row r="20" spans="1:7">
      <c r="A20" t="s">
        <v>15</v>
      </c>
      <c r="B20" s="21">
        <v>435</v>
      </c>
      <c r="C20" s="21">
        <v>210</v>
      </c>
      <c r="D20" s="21">
        <v>245</v>
      </c>
    </row>
    <row r="21" spans="1:7">
      <c r="A21" t="s">
        <v>16</v>
      </c>
      <c r="B21" s="21">
        <v>420</v>
      </c>
      <c r="C21" s="21">
        <v>205</v>
      </c>
      <c r="D21" s="21">
        <v>250</v>
      </c>
    </row>
    <row r="22" spans="1:7">
      <c r="A22" t="s">
        <v>17</v>
      </c>
      <c r="B22" s="21">
        <v>440</v>
      </c>
      <c r="C22" s="21">
        <v>230</v>
      </c>
      <c r="D22" s="21">
        <v>280</v>
      </c>
    </row>
    <row r="23" spans="1:7">
      <c r="A23" t="s">
        <v>18</v>
      </c>
      <c r="B23" s="21">
        <v>500</v>
      </c>
      <c r="C23" s="21">
        <v>280</v>
      </c>
      <c r="D23" s="21">
        <v>330</v>
      </c>
    </row>
    <row r="24" spans="1:7">
      <c r="B24" s="21"/>
      <c r="C24" s="21"/>
      <c r="D24" s="21"/>
    </row>
    <row r="25" spans="1:7">
      <c r="A25" t="s">
        <v>36</v>
      </c>
      <c r="B25" s="21">
        <f>SUM(B12:B24)</f>
        <v>4900</v>
      </c>
      <c r="C25" s="21">
        <f>SUM(C12:C24)</f>
        <v>2465</v>
      </c>
      <c r="D25" s="21">
        <f>SUM(D12:D24)</f>
        <v>2920</v>
      </c>
    </row>
    <row r="26" spans="1:7">
      <c r="A26" t="s">
        <v>103</v>
      </c>
      <c r="B26" s="69">
        <v>2000</v>
      </c>
      <c r="C26" s="69">
        <v>5000</v>
      </c>
      <c r="D26" s="69">
        <v>3000</v>
      </c>
    </row>
    <row r="27" spans="1:7">
      <c r="A27" t="s">
        <v>102</v>
      </c>
      <c r="B27" s="69">
        <f>B25*B26</f>
        <v>9800000</v>
      </c>
      <c r="C27" s="69">
        <f>C25*C26</f>
        <v>12325000</v>
      </c>
      <c r="D27" s="69">
        <f>D25*D26</f>
        <v>8760000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0"/>
  <sheetViews>
    <sheetView topLeftCell="A25" workbookViewId="0">
      <selection activeCell="H31" sqref="H31"/>
    </sheetView>
  </sheetViews>
  <sheetFormatPr baseColWidth="10" defaultRowHeight="15"/>
  <cols>
    <col min="5" max="5" width="9" customWidth="1"/>
    <col min="6" max="6" width="9.28515625" customWidth="1"/>
    <col min="7" max="7" width="8.5703125" customWidth="1"/>
    <col min="8" max="8" width="8.85546875" customWidth="1"/>
    <col min="9" max="9" width="8.42578125" customWidth="1"/>
    <col min="10" max="10" width="11.7109375" customWidth="1"/>
    <col min="11" max="11" width="9.140625" customWidth="1"/>
    <col min="12" max="12" width="11.7109375" customWidth="1"/>
    <col min="13" max="13" width="10.5703125" customWidth="1"/>
  </cols>
  <sheetData>
    <row r="2" spans="1:4" ht="15.75" thickBot="1">
      <c r="A2" s="11" t="s">
        <v>5</v>
      </c>
    </row>
    <row r="3" spans="1:4" ht="29.25" thickBot="1">
      <c r="A3" s="5" t="s">
        <v>0</v>
      </c>
      <c r="B3" s="4" t="s">
        <v>1</v>
      </c>
      <c r="C3" s="4" t="s">
        <v>2</v>
      </c>
      <c r="D3" s="4" t="s">
        <v>3</v>
      </c>
    </row>
    <row r="4" spans="1:4" ht="16.5" thickTop="1" thickBot="1">
      <c r="A4" s="3">
        <v>1</v>
      </c>
      <c r="B4" s="7">
        <v>1500</v>
      </c>
      <c r="C4" s="1">
        <v>60</v>
      </c>
      <c r="D4" s="6">
        <f>B4*C4</f>
        <v>90000</v>
      </c>
    </row>
    <row r="5" spans="1:4" ht="15.75" thickBot="1">
      <c r="A5" s="3">
        <v>2</v>
      </c>
      <c r="B5" s="8">
        <v>1000</v>
      </c>
      <c r="C5" s="2">
        <v>90</v>
      </c>
      <c r="D5" s="6">
        <f t="shared" ref="D5:D12" si="0">B5*C5</f>
        <v>90000</v>
      </c>
    </row>
    <row r="6" spans="1:4" ht="15.75" thickBot="1">
      <c r="A6" s="3">
        <v>3</v>
      </c>
      <c r="B6" s="7">
        <v>300</v>
      </c>
      <c r="C6" s="1">
        <v>20</v>
      </c>
      <c r="D6" s="6">
        <f t="shared" si="0"/>
        <v>6000</v>
      </c>
    </row>
    <row r="7" spans="1:4" ht="15.75" thickBot="1">
      <c r="A7" s="3">
        <v>4</v>
      </c>
      <c r="B7" s="8">
        <v>900</v>
      </c>
      <c r="C7" s="2">
        <v>80</v>
      </c>
      <c r="D7" s="6">
        <f t="shared" si="0"/>
        <v>72000</v>
      </c>
    </row>
    <row r="8" spans="1:4" ht="15.75" thickBot="1">
      <c r="A8" s="3">
        <v>5</v>
      </c>
      <c r="B8" s="7">
        <v>1100</v>
      </c>
      <c r="C8" s="1">
        <v>90</v>
      </c>
      <c r="D8" s="6">
        <f t="shared" si="0"/>
        <v>99000</v>
      </c>
    </row>
    <row r="9" spans="1:4" ht="15.75" thickBot="1">
      <c r="A9" s="3">
        <v>6</v>
      </c>
      <c r="B9" s="8">
        <v>700</v>
      </c>
      <c r="C9" s="2">
        <v>120</v>
      </c>
      <c r="D9" s="6">
        <f t="shared" si="0"/>
        <v>84000</v>
      </c>
    </row>
    <row r="10" spans="1:4" ht="15.75" thickBot="1">
      <c r="A10" s="3">
        <v>7</v>
      </c>
      <c r="B10" s="7">
        <v>550</v>
      </c>
      <c r="C10" s="1">
        <v>70</v>
      </c>
      <c r="D10" s="6">
        <f t="shared" si="0"/>
        <v>38500</v>
      </c>
    </row>
    <row r="11" spans="1:4" ht="15.75" thickBot="1">
      <c r="A11" s="3">
        <v>8</v>
      </c>
      <c r="B11" s="8">
        <v>800</v>
      </c>
      <c r="C11" s="2">
        <v>30</v>
      </c>
      <c r="D11" s="6">
        <f t="shared" si="0"/>
        <v>24000</v>
      </c>
    </row>
    <row r="12" spans="1:4" ht="15.75" thickBot="1">
      <c r="A12" s="3">
        <v>9</v>
      </c>
      <c r="B12" s="7">
        <v>800</v>
      </c>
      <c r="C12" s="1">
        <v>54</v>
      </c>
      <c r="D12" s="9">
        <f t="shared" si="0"/>
        <v>43200</v>
      </c>
    </row>
    <row r="13" spans="1:4" ht="15.75" thickBot="1">
      <c r="A13" s="62" t="s">
        <v>4</v>
      </c>
      <c r="B13" s="63"/>
      <c r="C13" s="64"/>
      <c r="D13" s="10">
        <f>SUM(D4:D12)</f>
        <v>546700</v>
      </c>
    </row>
    <row r="15" spans="1:4">
      <c r="A15" s="11" t="s">
        <v>23</v>
      </c>
    </row>
    <row r="17" spans="1:14" ht="26.25">
      <c r="A17" s="14" t="s">
        <v>19</v>
      </c>
      <c r="B17" s="15" t="s">
        <v>7</v>
      </c>
      <c r="C17" s="15" t="s">
        <v>8</v>
      </c>
      <c r="D17" s="15" t="s">
        <v>9</v>
      </c>
      <c r="E17" s="15" t="s">
        <v>10</v>
      </c>
      <c r="F17" s="15" t="s">
        <v>11</v>
      </c>
      <c r="G17" s="15" t="s">
        <v>12</v>
      </c>
      <c r="H17" s="15" t="s">
        <v>13</v>
      </c>
      <c r="I17" s="15" t="s">
        <v>14</v>
      </c>
      <c r="J17" s="15" t="s">
        <v>15</v>
      </c>
      <c r="K17" s="15" t="s">
        <v>16</v>
      </c>
      <c r="L17" s="15" t="s">
        <v>17</v>
      </c>
      <c r="M17" s="15" t="s">
        <v>18</v>
      </c>
      <c r="N17" s="17" t="s">
        <v>25</v>
      </c>
    </row>
    <row r="19" spans="1:14" ht="18" customHeight="1">
      <c r="A19" s="12">
        <v>1</v>
      </c>
      <c r="B19" s="13">
        <v>2900</v>
      </c>
      <c r="C19" s="13">
        <v>3000</v>
      </c>
      <c r="D19" s="13">
        <v>3100</v>
      </c>
      <c r="E19" s="13">
        <v>3500</v>
      </c>
      <c r="F19" s="13">
        <v>3300</v>
      </c>
      <c r="G19" s="13">
        <v>3500</v>
      </c>
      <c r="H19" s="13">
        <v>3400</v>
      </c>
      <c r="I19" s="13">
        <v>3600</v>
      </c>
      <c r="J19" s="13">
        <v>3500</v>
      </c>
      <c r="K19" s="13">
        <v>4100</v>
      </c>
      <c r="L19" s="13">
        <v>4100</v>
      </c>
      <c r="M19" s="13">
        <v>2100</v>
      </c>
      <c r="N19" s="18">
        <f>+M19*C4</f>
        <v>126000</v>
      </c>
    </row>
    <row r="20" spans="1:14" ht="18" customHeight="1">
      <c r="A20" s="12">
        <v>2</v>
      </c>
      <c r="B20" s="13">
        <v>2800</v>
      </c>
      <c r="C20" s="13">
        <v>2800</v>
      </c>
      <c r="D20" s="13">
        <v>3000</v>
      </c>
      <c r="E20" s="13">
        <v>3300</v>
      </c>
      <c r="F20" s="13">
        <v>3200</v>
      </c>
      <c r="G20" s="13">
        <v>3400</v>
      </c>
      <c r="H20" s="13">
        <v>3200</v>
      </c>
      <c r="I20" s="13">
        <v>3500</v>
      </c>
      <c r="J20" s="13">
        <v>3200</v>
      </c>
      <c r="K20" s="13">
        <v>3600</v>
      </c>
      <c r="L20" s="13">
        <v>4400</v>
      </c>
      <c r="M20" s="13">
        <v>2200</v>
      </c>
      <c r="N20" s="18">
        <f t="shared" ref="N20:N27" si="1">+M20*C5</f>
        <v>198000</v>
      </c>
    </row>
    <row r="21" spans="1:14" ht="18" customHeight="1">
      <c r="A21" s="12">
        <v>3</v>
      </c>
      <c r="B21" s="13">
        <v>700</v>
      </c>
      <c r="C21" s="13">
        <v>720</v>
      </c>
      <c r="D21" s="13">
        <v>750</v>
      </c>
      <c r="E21" s="13">
        <v>800</v>
      </c>
      <c r="F21" s="13">
        <v>800</v>
      </c>
      <c r="G21" s="13">
        <v>850</v>
      </c>
      <c r="H21" s="13">
        <v>820</v>
      </c>
      <c r="I21" s="13">
        <v>850</v>
      </c>
      <c r="J21" s="13">
        <v>800</v>
      </c>
      <c r="K21" s="13">
        <v>900</v>
      </c>
      <c r="L21" s="13">
        <v>1100</v>
      </c>
      <c r="M21" s="13">
        <v>600</v>
      </c>
      <c r="N21" s="18">
        <f t="shared" si="1"/>
        <v>12000</v>
      </c>
    </row>
    <row r="22" spans="1:14" ht="18" customHeight="1">
      <c r="A22" s="12">
        <v>4</v>
      </c>
      <c r="B22" s="13">
        <v>1350</v>
      </c>
      <c r="C22" s="13">
        <v>1400</v>
      </c>
      <c r="D22" s="13">
        <v>1500</v>
      </c>
      <c r="E22" s="13">
        <v>1800</v>
      </c>
      <c r="F22" s="13">
        <v>1500</v>
      </c>
      <c r="G22" s="13">
        <v>1800</v>
      </c>
      <c r="H22" s="13">
        <v>1600</v>
      </c>
      <c r="I22" s="13">
        <v>1600</v>
      </c>
      <c r="J22" s="13">
        <v>1700</v>
      </c>
      <c r="K22" s="13">
        <v>1720</v>
      </c>
      <c r="L22" s="13">
        <v>2000</v>
      </c>
      <c r="M22" s="13">
        <v>1200</v>
      </c>
      <c r="N22" s="18">
        <f t="shared" si="1"/>
        <v>96000</v>
      </c>
    </row>
    <row r="23" spans="1:14" ht="18" customHeight="1">
      <c r="A23" s="12">
        <v>5</v>
      </c>
      <c r="B23" s="13">
        <v>1700</v>
      </c>
      <c r="C23" s="13">
        <v>1750</v>
      </c>
      <c r="D23" s="13">
        <v>1900</v>
      </c>
      <c r="E23" s="13">
        <v>2300</v>
      </c>
      <c r="F23" s="13">
        <v>1900</v>
      </c>
      <c r="G23" s="13">
        <v>2200</v>
      </c>
      <c r="H23" s="13">
        <v>2100</v>
      </c>
      <c r="I23" s="13">
        <v>2100</v>
      </c>
      <c r="J23" s="13">
        <v>2200</v>
      </c>
      <c r="K23" s="13">
        <v>2100</v>
      </c>
      <c r="L23" s="13">
        <v>2500</v>
      </c>
      <c r="M23" s="13">
        <v>1500</v>
      </c>
      <c r="N23" s="18">
        <f t="shared" si="1"/>
        <v>135000</v>
      </c>
    </row>
    <row r="24" spans="1:14" ht="18" customHeight="1">
      <c r="A24" s="12">
        <v>6</v>
      </c>
      <c r="B24" s="13">
        <v>1020</v>
      </c>
      <c r="C24" s="13">
        <v>1050</v>
      </c>
      <c r="D24" s="13">
        <v>1140</v>
      </c>
      <c r="E24" s="13">
        <v>1400</v>
      </c>
      <c r="F24" s="13">
        <v>1170</v>
      </c>
      <c r="G24" s="13">
        <v>1350</v>
      </c>
      <c r="H24" s="13">
        <v>1260</v>
      </c>
      <c r="I24" s="13">
        <v>1260</v>
      </c>
      <c r="J24" s="13">
        <v>1320</v>
      </c>
      <c r="K24" s="13">
        <v>1250</v>
      </c>
      <c r="L24" s="13">
        <v>1500</v>
      </c>
      <c r="M24" s="13">
        <v>900</v>
      </c>
      <c r="N24" s="18">
        <f t="shared" si="1"/>
        <v>108000</v>
      </c>
    </row>
    <row r="25" spans="1:14" ht="18" customHeight="1">
      <c r="A25" s="12">
        <v>7</v>
      </c>
      <c r="B25" s="13">
        <v>1250</v>
      </c>
      <c r="C25" s="13">
        <v>1250</v>
      </c>
      <c r="D25" s="13">
        <v>1300</v>
      </c>
      <c r="E25" s="13">
        <v>1300</v>
      </c>
      <c r="F25" s="13">
        <v>1450</v>
      </c>
      <c r="G25" s="13">
        <v>1470</v>
      </c>
      <c r="H25" s="13">
        <v>1500</v>
      </c>
      <c r="I25" s="13">
        <v>1470</v>
      </c>
      <c r="J25" s="13">
        <v>1560</v>
      </c>
      <c r="K25" s="13">
        <v>2100</v>
      </c>
      <c r="L25" s="13">
        <v>1350</v>
      </c>
      <c r="M25" s="13">
        <v>700</v>
      </c>
      <c r="N25" s="18">
        <f t="shared" si="1"/>
        <v>49000</v>
      </c>
    </row>
    <row r="26" spans="1:14" ht="18" customHeight="1">
      <c r="A26" s="12">
        <v>8</v>
      </c>
      <c r="B26" s="13">
        <v>2100</v>
      </c>
      <c r="C26" s="13">
        <v>2100</v>
      </c>
      <c r="D26" s="13">
        <v>2300</v>
      </c>
      <c r="E26" s="13">
        <v>2300</v>
      </c>
      <c r="F26" s="13">
        <v>2400</v>
      </c>
      <c r="G26" s="13">
        <v>2400</v>
      </c>
      <c r="H26" s="13">
        <v>2500</v>
      </c>
      <c r="I26" s="13">
        <v>2400</v>
      </c>
      <c r="J26" s="13">
        <v>2600</v>
      </c>
      <c r="K26" s="13">
        <v>3500</v>
      </c>
      <c r="L26" s="13">
        <v>2100</v>
      </c>
      <c r="M26" s="13">
        <v>1000</v>
      </c>
      <c r="N26" s="18">
        <f t="shared" si="1"/>
        <v>30000</v>
      </c>
    </row>
    <row r="27" spans="1:14" ht="18" customHeight="1">
      <c r="A27" s="12">
        <v>9</v>
      </c>
      <c r="B27" s="13">
        <v>2100</v>
      </c>
      <c r="C27" s="13">
        <v>2150</v>
      </c>
      <c r="D27" s="13">
        <v>2300</v>
      </c>
      <c r="E27" s="13">
        <v>2300</v>
      </c>
      <c r="F27" s="13">
        <v>2400</v>
      </c>
      <c r="G27" s="13">
        <v>2450</v>
      </c>
      <c r="H27" s="13">
        <v>2500</v>
      </c>
      <c r="I27" s="13">
        <v>2450</v>
      </c>
      <c r="J27" s="13">
        <v>2600</v>
      </c>
      <c r="K27" s="13">
        <v>3500</v>
      </c>
      <c r="L27" s="13">
        <v>2100</v>
      </c>
      <c r="M27" s="13">
        <v>1100</v>
      </c>
      <c r="N27" s="18">
        <f t="shared" si="1"/>
        <v>59400</v>
      </c>
    </row>
    <row r="28" spans="1:14" ht="15.75" thickBot="1">
      <c r="N28" s="19">
        <f>SUM(N19:N27)</f>
        <v>813400</v>
      </c>
    </row>
    <row r="29" spans="1:14" ht="15.75" thickTop="1">
      <c r="A29" t="s">
        <v>22</v>
      </c>
    </row>
    <row r="30" spans="1:14" ht="51">
      <c r="A30" s="73" t="s">
        <v>6</v>
      </c>
      <c r="B30" s="73" t="s">
        <v>20</v>
      </c>
      <c r="C30" s="73" t="s">
        <v>21</v>
      </c>
      <c r="D30" s="73" t="s">
        <v>113</v>
      </c>
      <c r="E30" s="73" t="s">
        <v>114</v>
      </c>
      <c r="F30" s="73" t="s">
        <v>115</v>
      </c>
    </row>
    <row r="32" spans="1:14" ht="18" customHeight="1">
      <c r="A32" s="12">
        <v>1</v>
      </c>
      <c r="B32" s="16">
        <v>2</v>
      </c>
      <c r="C32" s="16">
        <v>60</v>
      </c>
      <c r="D32" s="12">
        <v>2</v>
      </c>
      <c r="E32" s="12">
        <v>2</v>
      </c>
      <c r="F32" s="12">
        <v>2</v>
      </c>
    </row>
    <row r="33" spans="1:6" ht="18" customHeight="1">
      <c r="A33" s="12">
        <v>2</v>
      </c>
      <c r="B33" s="16">
        <v>4</v>
      </c>
      <c r="C33" s="16">
        <v>90</v>
      </c>
      <c r="D33" s="12">
        <v>4</v>
      </c>
      <c r="E33" s="12"/>
      <c r="F33" s="12"/>
    </row>
    <row r="34" spans="1:6" ht="18" customHeight="1">
      <c r="A34" s="12">
        <v>3</v>
      </c>
      <c r="B34" s="16">
        <v>1</v>
      </c>
      <c r="C34" s="16">
        <v>20</v>
      </c>
      <c r="D34" s="12">
        <v>1</v>
      </c>
      <c r="E34" s="12"/>
      <c r="F34" s="12"/>
    </row>
    <row r="35" spans="1:6" ht="18" customHeight="1">
      <c r="A35" s="12">
        <v>4</v>
      </c>
      <c r="B35" s="16">
        <v>4</v>
      </c>
      <c r="C35" s="16">
        <v>80</v>
      </c>
      <c r="D35" s="12"/>
      <c r="E35" s="12">
        <v>4</v>
      </c>
      <c r="F35" s="12"/>
    </row>
    <row r="36" spans="1:6" ht="18" customHeight="1">
      <c r="A36" s="12">
        <v>5</v>
      </c>
      <c r="B36" s="16">
        <v>5</v>
      </c>
      <c r="C36" s="16">
        <v>90</v>
      </c>
      <c r="D36" s="12"/>
      <c r="E36" s="12">
        <v>5</v>
      </c>
      <c r="F36" s="12"/>
    </row>
    <row r="37" spans="1:6" ht="18" customHeight="1">
      <c r="A37" s="12">
        <v>6</v>
      </c>
      <c r="B37" s="16">
        <v>3</v>
      </c>
      <c r="C37" s="16">
        <v>120</v>
      </c>
      <c r="D37" s="12"/>
      <c r="E37" s="12">
        <v>3</v>
      </c>
      <c r="F37" s="12"/>
    </row>
    <row r="38" spans="1:6" ht="18" customHeight="1">
      <c r="A38" s="12">
        <v>7</v>
      </c>
      <c r="B38" s="16">
        <v>3</v>
      </c>
      <c r="C38" s="16">
        <v>70</v>
      </c>
      <c r="D38" s="12"/>
      <c r="E38" s="12"/>
      <c r="F38" s="12">
        <v>3</v>
      </c>
    </row>
    <row r="39" spans="1:6" ht="18" customHeight="1">
      <c r="A39" s="12">
        <v>8</v>
      </c>
      <c r="B39" s="16">
        <v>5</v>
      </c>
      <c r="C39" s="16">
        <v>30</v>
      </c>
      <c r="D39" s="12"/>
      <c r="E39" s="12"/>
      <c r="F39" s="12">
        <v>5</v>
      </c>
    </row>
    <row r="40" spans="1:6" ht="18" customHeight="1">
      <c r="A40" s="12">
        <v>9</v>
      </c>
      <c r="B40" s="16">
        <v>5</v>
      </c>
      <c r="C40" s="16">
        <v>54</v>
      </c>
      <c r="D40" s="12"/>
      <c r="E40" s="12"/>
      <c r="F40" s="12">
        <v>5</v>
      </c>
    </row>
  </sheetData>
  <mergeCells count="1">
    <mergeCell ref="A13:C13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A5" sqref="A5:A7"/>
    </sheetView>
  </sheetViews>
  <sheetFormatPr baseColWidth="10" defaultRowHeight="15"/>
  <cols>
    <col min="1" max="1" width="17.5703125" customWidth="1"/>
    <col min="2" max="2" width="12.42578125" customWidth="1"/>
    <col min="3" max="3" width="11.7109375" customWidth="1"/>
  </cols>
  <sheetData>
    <row r="1" spans="1:4">
      <c r="A1" s="22" t="s">
        <v>26</v>
      </c>
      <c r="B1" s="23"/>
      <c r="C1" s="23"/>
    </row>
    <row r="3" spans="1:4" ht="39">
      <c r="A3" s="24" t="s">
        <v>27</v>
      </c>
      <c r="B3" s="25" t="s">
        <v>28</v>
      </c>
      <c r="C3" s="25" t="s">
        <v>21</v>
      </c>
      <c r="D3" s="20"/>
    </row>
    <row r="4" spans="1:4" ht="20.25" customHeight="1">
      <c r="A4" s="26"/>
      <c r="B4" s="42" t="s">
        <v>29</v>
      </c>
      <c r="C4" s="42" t="s">
        <v>30</v>
      </c>
    </row>
    <row r="5" spans="1:4" ht="20.25" customHeight="1">
      <c r="A5" s="43" t="s">
        <v>110</v>
      </c>
      <c r="B5" s="44">
        <v>10</v>
      </c>
      <c r="C5" s="44">
        <v>10</v>
      </c>
    </row>
    <row r="6" spans="1:4" ht="20.25" customHeight="1">
      <c r="A6" s="43" t="s">
        <v>108</v>
      </c>
      <c r="B6" s="44">
        <v>20</v>
      </c>
      <c r="C6" s="44">
        <v>12.25</v>
      </c>
    </row>
    <row r="7" spans="1:4" ht="20.25" customHeight="1">
      <c r="A7" s="43" t="s">
        <v>109</v>
      </c>
      <c r="B7" s="44">
        <v>25</v>
      </c>
      <c r="C7" s="44">
        <v>10</v>
      </c>
    </row>
    <row r="8" spans="1:4">
      <c r="B8" s="21"/>
      <c r="C8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topLeftCell="A13" workbookViewId="0">
      <selection activeCell="H21" sqref="H21"/>
    </sheetView>
  </sheetViews>
  <sheetFormatPr baseColWidth="10" defaultRowHeight="15"/>
  <cols>
    <col min="1" max="1" width="12.28515625" customWidth="1"/>
  </cols>
  <sheetData>
    <row r="1" spans="1:5">
      <c r="A1" s="27" t="s">
        <v>31</v>
      </c>
    </row>
    <row r="2" spans="1:5">
      <c r="A2" t="s">
        <v>32</v>
      </c>
    </row>
    <row r="3" spans="1:5">
      <c r="A3" t="s">
        <v>33</v>
      </c>
    </row>
    <row r="6" spans="1:5">
      <c r="A6" t="s">
        <v>27</v>
      </c>
      <c r="C6" s="28" t="s">
        <v>34</v>
      </c>
      <c r="D6" s="28" t="s">
        <v>35</v>
      </c>
      <c r="E6" t="s">
        <v>24</v>
      </c>
    </row>
    <row r="7" spans="1:5">
      <c r="C7" s="21" t="s">
        <v>30</v>
      </c>
      <c r="D7" s="21" t="s">
        <v>30</v>
      </c>
    </row>
    <row r="8" spans="1:5">
      <c r="A8" t="s">
        <v>110</v>
      </c>
      <c r="C8" s="29">
        <v>77.41</v>
      </c>
      <c r="D8" s="29">
        <v>162.59</v>
      </c>
      <c r="E8" s="30">
        <f>SUM(C8:D8)</f>
        <v>240</v>
      </c>
    </row>
    <row r="9" spans="1:5">
      <c r="A9" t="s">
        <v>108</v>
      </c>
      <c r="C9" s="29">
        <v>192.28</v>
      </c>
      <c r="D9" s="29">
        <v>377.72</v>
      </c>
      <c r="E9" s="30">
        <f>SUM(C9:D9)</f>
        <v>570</v>
      </c>
    </row>
    <row r="10" spans="1:5">
      <c r="A10" t="s">
        <v>109</v>
      </c>
      <c r="C10" s="29">
        <v>119.42</v>
      </c>
      <c r="D10" s="29">
        <v>330.58</v>
      </c>
      <c r="E10" s="30">
        <f>SUM(C10:D10)</f>
        <v>450</v>
      </c>
    </row>
    <row r="11" spans="1:5" ht="6.75" customHeight="1">
      <c r="C11" s="29"/>
      <c r="D11" s="29"/>
      <c r="E11" s="30"/>
    </row>
    <row r="12" spans="1:5" ht="15.75" thickBot="1">
      <c r="A12" t="s">
        <v>36</v>
      </c>
      <c r="C12" s="31">
        <f>SUM(C8:C10)</f>
        <v>389.11</v>
      </c>
      <c r="D12" s="31">
        <f>SUM(D8:D10)</f>
        <v>870.8900000000001</v>
      </c>
      <c r="E12" s="31">
        <f>SUM(E8:E10)</f>
        <v>1260</v>
      </c>
    </row>
    <row r="13" spans="1:5" ht="15.75" thickTop="1"/>
    <row r="14" spans="1:5">
      <c r="A14" s="27" t="s">
        <v>37</v>
      </c>
    </row>
    <row r="15" spans="1:5" ht="30">
      <c r="A15" s="32" t="s">
        <v>38</v>
      </c>
      <c r="B15" s="33"/>
      <c r="C15" s="32" t="s">
        <v>110</v>
      </c>
      <c r="D15" s="32" t="s">
        <v>108</v>
      </c>
      <c r="E15" s="32" t="s">
        <v>109</v>
      </c>
    </row>
    <row r="16" spans="1:5">
      <c r="C16" s="21" t="s">
        <v>30</v>
      </c>
      <c r="D16" s="21" t="s">
        <v>30</v>
      </c>
    </row>
    <row r="17" spans="1:5">
      <c r="A17" s="11" t="s">
        <v>34</v>
      </c>
      <c r="C17" s="29"/>
      <c r="D17" s="29"/>
      <c r="E17" s="30"/>
    </row>
    <row r="18" spans="1:5">
      <c r="A18" t="s">
        <v>39</v>
      </c>
      <c r="C18" s="29">
        <v>33.76</v>
      </c>
      <c r="D18" s="29">
        <v>83.87</v>
      </c>
      <c r="E18" s="30">
        <v>51.31</v>
      </c>
    </row>
    <row r="19" spans="1:5">
      <c r="A19" t="s">
        <v>40</v>
      </c>
      <c r="C19" s="29">
        <v>4.9400000000000004</v>
      </c>
      <c r="D19" s="29">
        <v>12.27</v>
      </c>
      <c r="E19" s="30">
        <v>7.51</v>
      </c>
    </row>
    <row r="20" spans="1:5">
      <c r="A20" t="s">
        <v>41</v>
      </c>
      <c r="C20" s="29">
        <v>8.44</v>
      </c>
      <c r="D20" s="29">
        <v>20.97</v>
      </c>
      <c r="E20" s="30">
        <v>12.83</v>
      </c>
    </row>
    <row r="21" spans="1:5">
      <c r="A21" t="s">
        <v>42</v>
      </c>
      <c r="C21" s="29">
        <v>22.06</v>
      </c>
      <c r="D21" s="29">
        <v>62.9</v>
      </c>
      <c r="E21" s="30">
        <v>33.36</v>
      </c>
    </row>
    <row r="22" spans="1:5">
      <c r="A22" t="s">
        <v>43</v>
      </c>
      <c r="C22" s="29">
        <v>4.91</v>
      </c>
      <c r="D22" s="29">
        <v>4.09</v>
      </c>
      <c r="E22" s="30">
        <v>4.28</v>
      </c>
    </row>
    <row r="23" spans="1:5">
      <c r="A23" t="s">
        <v>44</v>
      </c>
      <c r="C23" s="29">
        <v>3.3</v>
      </c>
      <c r="D23" s="29">
        <v>8.18</v>
      </c>
      <c r="E23" s="30">
        <v>10.130000000000001</v>
      </c>
    </row>
    <row r="24" spans="1:5">
      <c r="C24" s="29"/>
      <c r="D24" s="29"/>
      <c r="E24" s="30"/>
    </row>
    <row r="25" spans="1:5">
      <c r="A25" t="s">
        <v>45</v>
      </c>
      <c r="C25" s="34">
        <f>SUM(C17:C23)</f>
        <v>77.409999999999982</v>
      </c>
      <c r="D25" s="34">
        <f>SUM(D17:D23)</f>
        <v>192.28</v>
      </c>
      <c r="E25" s="34">
        <f>SUM(E17:E23)</f>
        <v>119.42</v>
      </c>
    </row>
    <row r="27" spans="1:5">
      <c r="A27" s="11" t="s">
        <v>35</v>
      </c>
      <c r="C27" s="29"/>
      <c r="D27" s="29"/>
      <c r="E27" s="30"/>
    </row>
    <row r="28" spans="1:5">
      <c r="A28" t="s">
        <v>46</v>
      </c>
      <c r="C28" s="29">
        <v>43.44</v>
      </c>
      <c r="D28" s="29">
        <v>107.91</v>
      </c>
      <c r="E28" s="30">
        <v>73.47</v>
      </c>
    </row>
    <row r="29" spans="1:5">
      <c r="A29" t="s">
        <v>47</v>
      </c>
      <c r="C29" s="29">
        <v>21.71</v>
      </c>
      <c r="D29" s="29">
        <v>57.6</v>
      </c>
      <c r="E29" s="30">
        <v>32.22</v>
      </c>
    </row>
    <row r="30" spans="1:5">
      <c r="A30" t="s">
        <v>48</v>
      </c>
      <c r="C30" s="29">
        <v>15.29</v>
      </c>
      <c r="D30" s="29">
        <v>36.28</v>
      </c>
      <c r="E30" s="30">
        <v>29.48</v>
      </c>
    </row>
    <row r="31" spans="1:5">
      <c r="A31" t="s">
        <v>44</v>
      </c>
      <c r="C31" s="29">
        <v>82.15</v>
      </c>
      <c r="D31" s="29">
        <v>175.93</v>
      </c>
      <c r="E31" s="30">
        <v>195.41</v>
      </c>
    </row>
    <row r="32" spans="1:5">
      <c r="C32" s="29"/>
      <c r="D32" s="29"/>
      <c r="E32" s="30"/>
    </row>
    <row r="33" spans="1:5">
      <c r="A33" t="s">
        <v>45</v>
      </c>
      <c r="C33" s="34">
        <f>SUM(C27:C31)</f>
        <v>162.59</v>
      </c>
      <c r="D33" s="34">
        <f>SUM(D27:D31)</f>
        <v>377.72</v>
      </c>
      <c r="E33" s="34">
        <f>SUM(E27:E31)</f>
        <v>330.58</v>
      </c>
    </row>
    <row r="35" spans="1:5" ht="15.75" thickBot="1">
      <c r="A35" t="s">
        <v>36</v>
      </c>
      <c r="C35" s="31">
        <f>C25+C33</f>
        <v>240</v>
      </c>
      <c r="D35" s="31">
        <f>D25+D33</f>
        <v>570</v>
      </c>
      <c r="E35" s="31">
        <f>E25+E33</f>
        <v>450</v>
      </c>
    </row>
    <row r="36" spans="1:5" ht="15.75" thickTop="1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topLeftCell="A7" workbookViewId="0">
      <selection activeCell="H27" sqref="H27"/>
    </sheetView>
  </sheetViews>
  <sheetFormatPr baseColWidth="10" defaultRowHeight="15"/>
  <sheetData>
    <row r="1" spans="1:6">
      <c r="A1" s="35" t="s">
        <v>49</v>
      </c>
      <c r="B1" s="35"/>
      <c r="C1" s="35"/>
      <c r="D1" s="35"/>
      <c r="E1" s="35"/>
      <c r="F1" s="36"/>
    </row>
    <row r="3" spans="1:6" ht="30">
      <c r="A3" s="32" t="s">
        <v>50</v>
      </c>
      <c r="C3" s="32" t="s">
        <v>110</v>
      </c>
      <c r="D3" s="32" t="s">
        <v>108</v>
      </c>
      <c r="E3" s="32" t="s">
        <v>109</v>
      </c>
    </row>
    <row r="4" spans="1:6">
      <c r="C4" s="21" t="s">
        <v>30</v>
      </c>
      <c r="D4" s="21" t="s">
        <v>30</v>
      </c>
      <c r="E4" s="21" t="s">
        <v>30</v>
      </c>
    </row>
    <row r="5" spans="1:6">
      <c r="A5" s="37" t="s">
        <v>51</v>
      </c>
      <c r="C5" s="21"/>
      <c r="D5" s="21"/>
    </row>
    <row r="6" spans="1:6">
      <c r="A6" s="38" t="s">
        <v>52</v>
      </c>
      <c r="C6" s="29"/>
      <c r="D6" s="29"/>
      <c r="E6" s="30"/>
    </row>
    <row r="7" spans="1:6">
      <c r="A7" t="s">
        <v>53</v>
      </c>
      <c r="C7" s="29">
        <v>32.799999999999997</v>
      </c>
      <c r="D7" s="29">
        <v>82</v>
      </c>
      <c r="E7" s="30">
        <v>49.2</v>
      </c>
    </row>
    <row r="8" spans="1:6">
      <c r="A8" t="s">
        <v>40</v>
      </c>
      <c r="C8" s="29">
        <v>13.4</v>
      </c>
      <c r="D8" s="29">
        <v>33.5</v>
      </c>
      <c r="E8" s="30">
        <v>20.100000000000001</v>
      </c>
    </row>
    <row r="9" spans="1:6">
      <c r="A9" t="s">
        <v>44</v>
      </c>
      <c r="C9" s="29">
        <v>9.1999999999999993</v>
      </c>
      <c r="D9" s="29">
        <v>23</v>
      </c>
      <c r="E9" s="30">
        <v>13.8</v>
      </c>
    </row>
    <row r="10" spans="1:6">
      <c r="A10" s="39" t="s">
        <v>54</v>
      </c>
      <c r="C10" s="29">
        <v>24.6</v>
      </c>
      <c r="D10" s="29">
        <v>61.5</v>
      </c>
      <c r="E10" s="30">
        <v>36.9</v>
      </c>
    </row>
    <row r="11" spans="1:6">
      <c r="C11" s="29"/>
      <c r="D11" s="29"/>
      <c r="E11" s="30"/>
    </row>
    <row r="12" spans="1:6" ht="15.75" thickBot="1">
      <c r="A12" t="s">
        <v>45</v>
      </c>
      <c r="C12" s="31">
        <f>SUM(C6:C10)</f>
        <v>80</v>
      </c>
      <c r="D12" s="31">
        <f>SUM(D6:D11)</f>
        <v>200</v>
      </c>
      <c r="E12" s="31">
        <f>SUM(E6:E10)</f>
        <v>120</v>
      </c>
    </row>
    <row r="13" spans="1:6" ht="15.75" thickTop="1"/>
    <row r="14" spans="1:6">
      <c r="A14" s="38" t="s">
        <v>35</v>
      </c>
    </row>
    <row r="15" spans="1:6">
      <c r="A15" t="s">
        <v>55</v>
      </c>
      <c r="C15">
        <v>100</v>
      </c>
      <c r="D15">
        <v>250</v>
      </c>
      <c r="E15">
        <v>150</v>
      </c>
    </row>
    <row r="16" spans="1:6">
      <c r="A16" t="s">
        <v>56</v>
      </c>
      <c r="C16">
        <v>60</v>
      </c>
      <c r="D16">
        <v>150</v>
      </c>
      <c r="E16">
        <v>90</v>
      </c>
    </row>
    <row r="17" spans="1:5">
      <c r="A17" t="s">
        <v>44</v>
      </c>
      <c r="C17">
        <v>40</v>
      </c>
      <c r="D17">
        <v>100</v>
      </c>
      <c r="E17">
        <v>60</v>
      </c>
    </row>
    <row r="19" spans="1:5">
      <c r="A19" t="s">
        <v>45</v>
      </c>
      <c r="C19" s="34">
        <f>SUM(C15:C18)</f>
        <v>200</v>
      </c>
      <c r="D19" s="34">
        <f>SUM(D13:D17)</f>
        <v>500</v>
      </c>
      <c r="E19" s="34">
        <f>SUM(E13:E17)</f>
        <v>300</v>
      </c>
    </row>
    <row r="21" spans="1:5" ht="15.75" thickBot="1">
      <c r="A21" t="s">
        <v>36</v>
      </c>
      <c r="C21" s="31">
        <f>+C12+C19</f>
        <v>280</v>
      </c>
      <c r="D21" s="31">
        <f>+D12+D19</f>
        <v>700</v>
      </c>
      <c r="E21" s="31">
        <f>+E12+E19</f>
        <v>420</v>
      </c>
    </row>
    <row r="22" spans="1:5" ht="15.75" thickTop="1"/>
    <row r="23" spans="1:5" ht="30">
      <c r="A23" s="40" t="s">
        <v>50</v>
      </c>
      <c r="C23" s="32" t="s">
        <v>110</v>
      </c>
      <c r="D23" s="32" t="s">
        <v>108</v>
      </c>
      <c r="E23" s="32" t="s">
        <v>109</v>
      </c>
    </row>
    <row r="24" spans="1:5">
      <c r="C24" s="21" t="s">
        <v>30</v>
      </c>
      <c r="D24" s="21" t="s">
        <v>30</v>
      </c>
      <c r="E24" s="21" t="s">
        <v>30</v>
      </c>
    </row>
    <row r="25" spans="1:5">
      <c r="A25" s="37" t="s">
        <v>57</v>
      </c>
      <c r="C25" s="21"/>
      <c r="D25" s="21"/>
    </row>
    <row r="26" spans="1:5">
      <c r="A26" s="38" t="s">
        <v>52</v>
      </c>
      <c r="C26" s="29"/>
      <c r="D26" s="29"/>
      <c r="E26" s="30"/>
    </row>
    <row r="27" spans="1:5">
      <c r="A27" t="s">
        <v>53</v>
      </c>
      <c r="C27" s="29">
        <v>12.65</v>
      </c>
      <c r="D27" s="29">
        <v>37.92</v>
      </c>
      <c r="E27" s="30">
        <v>29.7</v>
      </c>
    </row>
    <row r="28" spans="1:5">
      <c r="A28" s="41" t="s">
        <v>58</v>
      </c>
      <c r="C28" s="29">
        <v>17.350000000000001</v>
      </c>
      <c r="D28" s="29">
        <v>32.08</v>
      </c>
      <c r="E28" s="30">
        <v>12.3</v>
      </c>
    </row>
    <row r="29" spans="1:5">
      <c r="C29" s="29"/>
      <c r="D29" s="29"/>
      <c r="E29" s="30"/>
    </row>
    <row r="30" spans="1:5" ht="15.75" thickBot="1">
      <c r="A30" t="s">
        <v>45</v>
      </c>
      <c r="C30" s="31">
        <f>SUM(C26:C28)</f>
        <v>30</v>
      </c>
      <c r="D30" s="31">
        <f>SUM(D26:D29)</f>
        <v>70</v>
      </c>
      <c r="E30" s="31">
        <f>SUM(E26:E28)</f>
        <v>42</v>
      </c>
    </row>
    <row r="31" spans="1:5" ht="15.75" thickTop="1"/>
    <row r="32" spans="1:5">
      <c r="A32" s="38" t="s">
        <v>35</v>
      </c>
    </row>
    <row r="33" spans="1:5">
      <c r="A33" t="s">
        <v>59</v>
      </c>
      <c r="C33">
        <v>6</v>
      </c>
      <c r="D33">
        <v>15</v>
      </c>
      <c r="E33">
        <v>9</v>
      </c>
    </row>
    <row r="34" spans="1:5">
      <c r="A34" t="s">
        <v>60</v>
      </c>
      <c r="C34">
        <v>10</v>
      </c>
      <c r="D34">
        <v>25</v>
      </c>
      <c r="E34">
        <v>15</v>
      </c>
    </row>
    <row r="36" spans="1:5">
      <c r="A36" t="s">
        <v>45</v>
      </c>
      <c r="C36" s="34">
        <f>SUM(C33:C35)</f>
        <v>16</v>
      </c>
      <c r="D36" s="34">
        <f>SUM(D31:D34)</f>
        <v>40</v>
      </c>
      <c r="E36" s="34">
        <f>SUM(E31:E34)</f>
        <v>24</v>
      </c>
    </row>
    <row r="38" spans="1:5" ht="15.75" thickBot="1">
      <c r="A38" t="s">
        <v>36</v>
      </c>
      <c r="C38" s="31">
        <f>+C30+C36</f>
        <v>46</v>
      </c>
      <c r="D38" s="31">
        <f>+D30+D36</f>
        <v>110</v>
      </c>
      <c r="E38" s="31">
        <f>+E30+E36</f>
        <v>66</v>
      </c>
    </row>
    <row r="39" spans="1:5" ht="15.75" thickTop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15" sqref="G15"/>
    </sheetView>
  </sheetViews>
  <sheetFormatPr baseColWidth="10" defaultRowHeight="15"/>
  <sheetData>
    <row r="1" spans="1:7">
      <c r="A1" s="35" t="s">
        <v>61</v>
      </c>
      <c r="B1" s="35"/>
      <c r="C1" s="35"/>
      <c r="D1" s="35"/>
      <c r="E1" s="35"/>
      <c r="F1" s="36"/>
      <c r="G1" s="36"/>
    </row>
    <row r="3" spans="1:7" ht="30">
      <c r="A3" s="32" t="s">
        <v>50</v>
      </c>
      <c r="C3" s="32" t="s">
        <v>110</v>
      </c>
      <c r="D3" s="32" t="s">
        <v>108</v>
      </c>
      <c r="E3" s="32" t="s">
        <v>109</v>
      </c>
    </row>
    <row r="4" spans="1:7">
      <c r="C4" s="21" t="s">
        <v>30</v>
      </c>
      <c r="D4" s="21" t="s">
        <v>30</v>
      </c>
      <c r="E4" s="21" t="s">
        <v>30</v>
      </c>
    </row>
    <row r="5" spans="1:7">
      <c r="A5" s="37" t="s">
        <v>62</v>
      </c>
      <c r="C5" s="21"/>
      <c r="D5" s="21"/>
    </row>
    <row r="6" spans="1:7">
      <c r="A6" s="38" t="s">
        <v>52</v>
      </c>
      <c r="C6" s="29"/>
      <c r="D6" s="29"/>
      <c r="E6" s="30"/>
    </row>
    <row r="7" spans="1:7">
      <c r="A7" t="s">
        <v>53</v>
      </c>
      <c r="C7" s="29">
        <v>110</v>
      </c>
      <c r="D7" s="29">
        <v>275</v>
      </c>
      <c r="E7" s="30">
        <v>165</v>
      </c>
    </row>
    <row r="8" spans="1:7">
      <c r="A8" t="s">
        <v>40</v>
      </c>
      <c r="C8" s="29">
        <v>35</v>
      </c>
      <c r="D8" s="29">
        <v>87.5</v>
      </c>
      <c r="E8" s="30">
        <v>52.5</v>
      </c>
    </row>
    <row r="9" spans="1:7">
      <c r="A9" t="s">
        <v>41</v>
      </c>
      <c r="C9" s="29">
        <v>13</v>
      </c>
      <c r="D9" s="29">
        <v>32.5</v>
      </c>
      <c r="E9" s="30">
        <v>19.5</v>
      </c>
    </row>
    <row r="10" spans="1:7">
      <c r="A10" t="s">
        <v>42</v>
      </c>
      <c r="C10" s="29">
        <v>3.06</v>
      </c>
      <c r="D10" s="29">
        <v>4.87</v>
      </c>
      <c r="E10" s="30">
        <v>7.88</v>
      </c>
    </row>
    <row r="11" spans="1:7">
      <c r="A11" t="s">
        <v>44</v>
      </c>
      <c r="C11" s="29">
        <v>2.69</v>
      </c>
      <c r="D11" s="29">
        <v>7.53</v>
      </c>
      <c r="E11" s="30">
        <v>3.02</v>
      </c>
    </row>
    <row r="12" spans="1:7">
      <c r="C12" s="29"/>
      <c r="D12" s="29"/>
      <c r="E12" s="30"/>
    </row>
    <row r="13" spans="1:7" ht="15.75" thickBot="1">
      <c r="A13" t="s">
        <v>45</v>
      </c>
      <c r="C13" s="31">
        <f>SUM(C6:C11)</f>
        <v>163.75</v>
      </c>
      <c r="D13" s="31">
        <f>SUM(D6:D12)</f>
        <v>407.4</v>
      </c>
      <c r="E13" s="31">
        <f>SUM(E6:E11)</f>
        <v>247.9</v>
      </c>
    </row>
    <row r="14" spans="1:7" ht="15.75" thickTop="1"/>
    <row r="15" spans="1:7">
      <c r="A15" s="38" t="s">
        <v>35</v>
      </c>
    </row>
    <row r="16" spans="1:7">
      <c r="A16" t="s">
        <v>55</v>
      </c>
      <c r="C16">
        <v>30</v>
      </c>
      <c r="D16">
        <v>75</v>
      </c>
      <c r="E16">
        <v>45</v>
      </c>
    </row>
    <row r="17" spans="1:5">
      <c r="A17" t="s">
        <v>56</v>
      </c>
      <c r="C17">
        <v>6.25</v>
      </c>
      <c r="D17">
        <v>17.600000000000001</v>
      </c>
      <c r="E17">
        <v>7.1</v>
      </c>
    </row>
    <row r="19" spans="1:5">
      <c r="A19" t="s">
        <v>45</v>
      </c>
      <c r="C19" s="34">
        <f>SUM(C16:C18)</f>
        <v>36.25</v>
      </c>
      <c r="D19" s="34">
        <f>SUM(D14:D17)</f>
        <v>92.6</v>
      </c>
      <c r="E19" s="34">
        <f>SUM(E14:E17)</f>
        <v>52.1</v>
      </c>
    </row>
    <row r="21" spans="1:5" ht="15.75" thickBot="1">
      <c r="A21" t="s">
        <v>36</v>
      </c>
      <c r="C21" s="31">
        <f>+C13+C19</f>
        <v>200</v>
      </c>
      <c r="D21" s="31">
        <f>+D13+D19</f>
        <v>500</v>
      </c>
      <c r="E21" s="31">
        <f>+E13+E19</f>
        <v>300</v>
      </c>
    </row>
    <row r="22" spans="1:5" ht="15.75" thickTop="1"/>
    <row r="23" spans="1:5" ht="30">
      <c r="A23" s="40" t="s">
        <v>50</v>
      </c>
      <c r="C23" s="32" t="s">
        <v>110</v>
      </c>
      <c r="D23" s="32" t="s">
        <v>108</v>
      </c>
      <c r="E23" s="32" t="s">
        <v>109</v>
      </c>
    </row>
    <row r="24" spans="1:5">
      <c r="C24" s="21" t="s">
        <v>30</v>
      </c>
      <c r="D24" s="21" t="s">
        <v>30</v>
      </c>
      <c r="E24" s="21" t="s">
        <v>30</v>
      </c>
    </row>
    <row r="25" spans="1:5">
      <c r="A25" s="37" t="s">
        <v>63</v>
      </c>
      <c r="C25" s="21"/>
      <c r="D25" s="21"/>
    </row>
    <row r="26" spans="1:5">
      <c r="A26" s="38" t="s">
        <v>52</v>
      </c>
      <c r="C26" s="29"/>
      <c r="D26" s="29"/>
      <c r="E26" s="30"/>
    </row>
    <row r="27" spans="1:5">
      <c r="A27" t="s">
        <v>53</v>
      </c>
      <c r="C27" s="29">
        <v>164.6</v>
      </c>
      <c r="D27" s="29">
        <v>411.5</v>
      </c>
      <c r="E27" s="30">
        <v>246.9</v>
      </c>
    </row>
    <row r="28" spans="1:5">
      <c r="A28" t="s">
        <v>40</v>
      </c>
      <c r="C28" s="29">
        <v>30</v>
      </c>
      <c r="D28" s="29">
        <v>75</v>
      </c>
      <c r="E28" s="30">
        <v>45</v>
      </c>
    </row>
    <row r="29" spans="1:5">
      <c r="A29" t="s">
        <v>41</v>
      </c>
      <c r="C29" s="29">
        <v>16.399999999999999</v>
      </c>
      <c r="D29" s="29">
        <v>41</v>
      </c>
      <c r="E29" s="30">
        <v>24.6</v>
      </c>
    </row>
    <row r="30" spans="1:5">
      <c r="A30" t="s">
        <v>42</v>
      </c>
      <c r="C30" s="29">
        <v>3.47</v>
      </c>
      <c r="D30" s="29">
        <v>6.49</v>
      </c>
      <c r="E30" s="30">
        <v>5.82</v>
      </c>
    </row>
    <row r="31" spans="1:5">
      <c r="A31" t="s">
        <v>44</v>
      </c>
      <c r="C31" s="29">
        <v>7.53</v>
      </c>
      <c r="D31" s="29">
        <v>19.809999999999999</v>
      </c>
      <c r="E31" s="30">
        <v>11.38</v>
      </c>
    </row>
    <row r="32" spans="1:5">
      <c r="C32" s="29"/>
      <c r="D32" s="29"/>
      <c r="E32" s="30"/>
    </row>
    <row r="33" spans="1:5" ht="15.75" thickBot="1">
      <c r="A33" t="s">
        <v>45</v>
      </c>
      <c r="C33" s="31">
        <f>SUM(C26:C31)</f>
        <v>222</v>
      </c>
      <c r="D33" s="31">
        <f>SUM(D26:D32)</f>
        <v>553.79999999999995</v>
      </c>
      <c r="E33" s="31">
        <f>SUM(E26:E31)</f>
        <v>333.7</v>
      </c>
    </row>
    <row r="34" spans="1:5" ht="15.75" thickTop="1"/>
    <row r="35" spans="1:5">
      <c r="A35" s="38" t="s">
        <v>35</v>
      </c>
    </row>
    <row r="36" spans="1:5">
      <c r="A36" t="s">
        <v>56</v>
      </c>
      <c r="C36">
        <v>18</v>
      </c>
      <c r="D36">
        <v>46.2</v>
      </c>
      <c r="E36">
        <v>26.3</v>
      </c>
    </row>
    <row r="37" spans="1:5">
      <c r="A37" t="s">
        <v>44</v>
      </c>
      <c r="C37">
        <v>10</v>
      </c>
      <c r="D37">
        <v>25</v>
      </c>
      <c r="E37">
        <v>15</v>
      </c>
    </row>
    <row r="39" spans="1:5">
      <c r="A39" t="s">
        <v>45</v>
      </c>
      <c r="C39" s="34">
        <f>SUM(C36:C38)</f>
        <v>28</v>
      </c>
      <c r="D39" s="34">
        <f>SUM(D34:D37)</f>
        <v>71.2</v>
      </c>
      <c r="E39" s="34">
        <f>SUM(E34:E37)</f>
        <v>41.3</v>
      </c>
    </row>
    <row r="41" spans="1:5" ht="15.75" thickBot="1">
      <c r="A41" t="s">
        <v>36</v>
      </c>
      <c r="C41" s="31">
        <f>+C33+C39</f>
        <v>250</v>
      </c>
      <c r="D41" s="31">
        <f>+D33+D39</f>
        <v>625</v>
      </c>
      <c r="E41" s="31">
        <f>+E33+E39</f>
        <v>375</v>
      </c>
    </row>
    <row r="42" spans="1:5" ht="15.75" thickTop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J14" sqref="J14"/>
    </sheetView>
  </sheetViews>
  <sheetFormatPr baseColWidth="10" defaultRowHeight="15"/>
  <cols>
    <col min="1" max="1" width="50.85546875" bestFit="1" customWidth="1"/>
    <col min="2" max="2" width="3.42578125" bestFit="1" customWidth="1"/>
    <col min="3" max="3" width="13.28515625" customWidth="1"/>
    <col min="5" max="5" width="8.85546875" customWidth="1"/>
  </cols>
  <sheetData>
    <row r="1" spans="1:12" ht="15.75" thickBot="1">
      <c r="A1" t="s">
        <v>112</v>
      </c>
    </row>
    <row r="2" spans="1:12">
      <c r="A2" t="s">
        <v>117</v>
      </c>
      <c r="F2" s="93" t="s">
        <v>111</v>
      </c>
      <c r="G2" s="94"/>
      <c r="H2" s="94"/>
      <c r="I2" s="94"/>
      <c r="J2" s="94"/>
      <c r="K2" s="94"/>
      <c r="L2" s="95"/>
    </row>
    <row r="3" spans="1:12" ht="15" customHeight="1">
      <c r="A3" t="s">
        <v>71</v>
      </c>
      <c r="F3" s="86" t="s">
        <v>130</v>
      </c>
      <c r="G3" s="87"/>
      <c r="H3" s="87"/>
      <c r="I3" s="87"/>
      <c r="J3" s="87"/>
      <c r="K3" s="87"/>
      <c r="L3" s="88"/>
    </row>
    <row r="4" spans="1:12" ht="15.75" thickBot="1">
      <c r="A4" s="11" t="s">
        <v>70</v>
      </c>
      <c r="F4" s="89"/>
      <c r="G4" s="90"/>
      <c r="H4" s="90"/>
      <c r="I4" s="90"/>
      <c r="J4" s="90"/>
      <c r="K4" s="90"/>
      <c r="L4" s="91"/>
    </row>
    <row r="5" spans="1:12">
      <c r="F5" s="92"/>
      <c r="G5" s="92"/>
      <c r="H5" s="92"/>
      <c r="I5" s="92"/>
      <c r="J5" s="92"/>
      <c r="K5" s="92"/>
      <c r="L5" s="92"/>
    </row>
    <row r="6" spans="1:12" ht="15.75">
      <c r="A6" s="60" t="s">
        <v>121</v>
      </c>
      <c r="B6" s="83"/>
      <c r="C6" s="83"/>
      <c r="D6" s="83"/>
    </row>
    <row r="7" spans="1:12">
      <c r="A7" s="61"/>
    </row>
    <row r="8" spans="1:12">
      <c r="A8" t="s">
        <v>118</v>
      </c>
      <c r="B8" s="57" t="s">
        <v>30</v>
      </c>
      <c r="C8" s="51"/>
    </row>
    <row r="9" spans="1:12">
      <c r="A9" t="s">
        <v>119</v>
      </c>
      <c r="C9" s="51"/>
    </row>
    <row r="10" spans="1:12">
      <c r="A10" t="s">
        <v>120</v>
      </c>
      <c r="C10" s="53"/>
    </row>
    <row r="11" spans="1:12">
      <c r="A11" t="s">
        <v>125</v>
      </c>
      <c r="B11" s="51"/>
      <c r="C11" s="58"/>
    </row>
    <row r="12" spans="1:12">
      <c r="B12" s="51"/>
      <c r="C12" s="58"/>
    </row>
    <row r="13" spans="1:12">
      <c r="A13" t="s">
        <v>122</v>
      </c>
    </row>
    <row r="14" spans="1:12">
      <c r="A14" t="s">
        <v>123</v>
      </c>
    </row>
    <row r="15" spans="1:12">
      <c r="A15" t="s">
        <v>124</v>
      </c>
      <c r="C15" s="85"/>
    </row>
    <row r="16" spans="1:12">
      <c r="A16" t="s">
        <v>126</v>
      </c>
    </row>
    <row r="17" spans="1:3">
      <c r="A17" t="s">
        <v>127</v>
      </c>
    </row>
    <row r="18" spans="1:3">
      <c r="A18" t="s">
        <v>128</v>
      </c>
    </row>
    <row r="19" spans="1:3">
      <c r="A19" t="s">
        <v>129</v>
      </c>
    </row>
    <row r="21" spans="1:3" ht="15.75" thickBot="1">
      <c r="A21" t="s">
        <v>131</v>
      </c>
      <c r="C21" s="84"/>
    </row>
    <row r="22" spans="1:3" ht="15.75" thickTop="1"/>
  </sheetData>
  <mergeCells count="1">
    <mergeCell ref="F3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G1" sqref="G1:M4"/>
    </sheetView>
  </sheetViews>
  <sheetFormatPr baseColWidth="10" defaultRowHeight="15"/>
  <cols>
    <col min="1" max="1" width="24.85546875" customWidth="1"/>
    <col min="2" max="2" width="11.85546875" customWidth="1"/>
    <col min="3" max="3" width="12.42578125" customWidth="1"/>
    <col min="4" max="4" width="12.140625" customWidth="1"/>
    <col min="5" max="5" width="11.5703125" bestFit="1" customWidth="1"/>
    <col min="6" max="6" width="4.28515625" customWidth="1"/>
    <col min="11" max="11" width="11.5703125" bestFit="1" customWidth="1"/>
  </cols>
  <sheetData>
    <row r="1" spans="1:13" ht="17.25" customHeight="1" thickBot="1">
      <c r="A1" t="s">
        <v>112</v>
      </c>
      <c r="G1" s="72" t="s">
        <v>111</v>
      </c>
      <c r="H1" s="70"/>
      <c r="I1" s="70"/>
      <c r="J1" s="70"/>
      <c r="K1" s="70"/>
      <c r="L1" s="70"/>
      <c r="M1" s="71"/>
    </row>
    <row r="2" spans="1:13" ht="17.25" customHeight="1">
      <c r="A2" t="s">
        <v>69</v>
      </c>
      <c r="G2" s="74" t="s">
        <v>116</v>
      </c>
      <c r="H2" s="75"/>
      <c r="I2" s="75"/>
      <c r="J2" s="75"/>
      <c r="K2" s="75"/>
      <c r="L2" s="75"/>
      <c r="M2" s="76"/>
    </row>
    <row r="3" spans="1:13" ht="17.25" customHeight="1">
      <c r="A3" t="s">
        <v>71</v>
      </c>
      <c r="G3" s="77"/>
      <c r="H3" s="78"/>
      <c r="I3" s="78"/>
      <c r="J3" s="78"/>
      <c r="K3" s="78"/>
      <c r="L3" s="78"/>
      <c r="M3" s="79"/>
    </row>
    <row r="4" spans="1:13" ht="17.25" customHeight="1" thickBot="1">
      <c r="A4" s="11" t="s">
        <v>70</v>
      </c>
      <c r="G4" s="80"/>
      <c r="H4" s="81"/>
      <c r="I4" s="81"/>
      <c r="J4" s="81"/>
      <c r="K4" s="81"/>
      <c r="L4" s="81"/>
      <c r="M4" s="82"/>
    </row>
    <row r="6" spans="1:13" ht="15.75">
      <c r="A6" s="65" t="s">
        <v>72</v>
      </c>
      <c r="B6" s="65"/>
      <c r="C6" s="65"/>
      <c r="D6" s="65"/>
      <c r="E6" s="65"/>
      <c r="G6" s="65" t="s">
        <v>91</v>
      </c>
      <c r="H6" s="65"/>
      <c r="I6" s="65"/>
      <c r="J6" s="65"/>
      <c r="K6" s="65"/>
    </row>
    <row r="7" spans="1:13">
      <c r="A7" s="66" t="s">
        <v>73</v>
      </c>
      <c r="B7" s="66"/>
      <c r="G7" s="66" t="s">
        <v>92</v>
      </c>
      <c r="H7" s="66"/>
    </row>
    <row r="8" spans="1:13">
      <c r="A8" t="s">
        <v>74</v>
      </c>
      <c r="C8" s="57" t="s">
        <v>30</v>
      </c>
      <c r="D8" s="51">
        <v>380000</v>
      </c>
      <c r="G8" t="s">
        <v>93</v>
      </c>
      <c r="J8" s="51">
        <v>870000</v>
      </c>
      <c r="K8" s="51"/>
    </row>
    <row r="9" spans="1:13">
      <c r="A9" t="s">
        <v>75</v>
      </c>
      <c r="D9" s="51">
        <v>2400000</v>
      </c>
      <c r="G9" t="s">
        <v>94</v>
      </c>
      <c r="J9" s="53">
        <v>305325</v>
      </c>
      <c r="K9" s="51"/>
    </row>
    <row r="10" spans="1:13">
      <c r="A10" t="s">
        <v>76</v>
      </c>
      <c r="D10" s="51">
        <v>1214925</v>
      </c>
      <c r="K10" s="51"/>
    </row>
    <row r="11" spans="1:13">
      <c r="A11" t="s">
        <v>77</v>
      </c>
      <c r="C11" s="51"/>
      <c r="D11" s="53">
        <v>546700</v>
      </c>
      <c r="H11" t="s">
        <v>97</v>
      </c>
      <c r="K11" s="58">
        <f>SUM(J8:J9)</f>
        <v>1175325</v>
      </c>
    </row>
    <row r="12" spans="1:13">
      <c r="B12" s="51" t="s">
        <v>24</v>
      </c>
      <c r="E12" s="52">
        <f>SUM(D8:D11)</f>
        <v>4541625</v>
      </c>
      <c r="J12" s="51"/>
      <c r="K12" s="51"/>
    </row>
    <row r="13" spans="1:13">
      <c r="C13" s="51"/>
    </row>
    <row r="14" spans="1:13">
      <c r="A14" s="66" t="s">
        <v>78</v>
      </c>
      <c r="B14" s="66"/>
      <c r="C14" s="51"/>
      <c r="D14" s="51"/>
      <c r="E14" s="51"/>
    </row>
    <row r="15" spans="1:13" ht="30">
      <c r="A15" s="54"/>
      <c r="B15" s="55" t="s">
        <v>84</v>
      </c>
      <c r="C15" s="55" t="s">
        <v>85</v>
      </c>
      <c r="D15" s="55" t="s">
        <v>86</v>
      </c>
      <c r="E15" s="51"/>
      <c r="G15" s="65" t="s">
        <v>95</v>
      </c>
      <c r="H15" s="65"/>
      <c r="I15" s="65"/>
      <c r="J15" s="65"/>
      <c r="K15" s="65"/>
    </row>
    <row r="16" spans="1:13">
      <c r="A16" t="s">
        <v>79</v>
      </c>
      <c r="C16" s="51"/>
      <c r="D16" s="51">
        <v>1000000</v>
      </c>
      <c r="E16" s="51"/>
    </row>
    <row r="17" spans="1:11">
      <c r="A17" t="s">
        <v>80</v>
      </c>
      <c r="B17" s="51">
        <v>2000000</v>
      </c>
      <c r="C17" s="51">
        <v>200000</v>
      </c>
      <c r="D17" s="51">
        <f>+B17-C17</f>
        <v>1800000</v>
      </c>
      <c r="E17" s="51"/>
      <c r="G17" t="s">
        <v>96</v>
      </c>
      <c r="J17" s="58">
        <v>8700000</v>
      </c>
      <c r="K17" s="58"/>
    </row>
    <row r="18" spans="1:11">
      <c r="A18" t="s">
        <v>81</v>
      </c>
      <c r="B18" s="51">
        <v>3000000</v>
      </c>
      <c r="C18" s="51">
        <v>180000</v>
      </c>
      <c r="D18" s="51">
        <f t="shared" ref="D18:D20" si="0">+B18-C18</f>
        <v>2820000</v>
      </c>
      <c r="E18" s="51"/>
      <c r="G18" t="s">
        <v>98</v>
      </c>
      <c r="J18" s="58">
        <v>108300</v>
      </c>
      <c r="K18" s="58"/>
    </row>
    <row r="19" spans="1:11">
      <c r="A19" t="s">
        <v>82</v>
      </c>
      <c r="B19" s="51">
        <v>500000</v>
      </c>
      <c r="C19" s="51">
        <v>100000</v>
      </c>
      <c r="D19" s="51">
        <f t="shared" si="0"/>
        <v>400000</v>
      </c>
      <c r="E19" s="51"/>
      <c r="G19" t="s">
        <v>99</v>
      </c>
      <c r="J19" s="53">
        <v>2058000</v>
      </c>
      <c r="K19" s="58"/>
    </row>
    <row r="20" spans="1:11">
      <c r="A20" t="s">
        <v>83</v>
      </c>
      <c r="B20" s="51">
        <v>1000000</v>
      </c>
      <c r="C20" s="51">
        <v>400000</v>
      </c>
      <c r="D20" s="53">
        <f t="shared" si="0"/>
        <v>600000</v>
      </c>
      <c r="E20" s="51"/>
      <c r="J20" s="58"/>
      <c r="K20" s="58"/>
    </row>
    <row r="21" spans="1:11">
      <c r="B21" s="51" t="s">
        <v>24</v>
      </c>
      <c r="C21" s="51"/>
      <c r="D21" s="51"/>
      <c r="E21" s="51">
        <f>SUM(D16:D20)</f>
        <v>6620000</v>
      </c>
      <c r="H21" t="s">
        <v>100</v>
      </c>
      <c r="K21" s="52">
        <f>SUM(J17:J19)</f>
        <v>10866300</v>
      </c>
    </row>
    <row r="22" spans="1:11">
      <c r="A22" s="66" t="s">
        <v>87</v>
      </c>
      <c r="B22" s="66"/>
      <c r="C22" s="51"/>
      <c r="D22" s="51"/>
      <c r="E22" s="51"/>
    </row>
    <row r="23" spans="1:11">
      <c r="A23" t="s">
        <v>88</v>
      </c>
      <c r="C23" s="51"/>
      <c r="D23" s="51">
        <v>120000</v>
      </c>
      <c r="E23" s="51"/>
    </row>
    <row r="24" spans="1:11">
      <c r="A24" t="s">
        <v>89</v>
      </c>
      <c r="D24" s="51">
        <v>760000</v>
      </c>
      <c r="E24" s="51"/>
    </row>
    <row r="25" spans="1:11">
      <c r="B25" s="51" t="s">
        <v>24</v>
      </c>
      <c r="D25" s="51"/>
      <c r="E25" s="51">
        <f>SUM(D23:D24)</f>
        <v>880000</v>
      </c>
    </row>
    <row r="26" spans="1:11">
      <c r="D26" s="51"/>
      <c r="E26" s="51"/>
    </row>
    <row r="27" spans="1:11" ht="15.75" thickBot="1">
      <c r="B27" t="s">
        <v>90</v>
      </c>
      <c r="D27" s="57" t="s">
        <v>30</v>
      </c>
      <c r="E27" s="56">
        <f>E12+E21+E25</f>
        <v>12041625</v>
      </c>
      <c r="H27" t="s">
        <v>101</v>
      </c>
      <c r="K27" s="59">
        <f>+K11+K21</f>
        <v>12041625</v>
      </c>
    </row>
    <row r="28" spans="1:11" ht="15.75" thickTop="1"/>
  </sheetData>
  <mergeCells count="8">
    <mergeCell ref="G2:M4"/>
    <mergeCell ref="A6:E6"/>
    <mergeCell ref="A7:B7"/>
    <mergeCell ref="A14:B14"/>
    <mergeCell ref="A22:B22"/>
    <mergeCell ref="G6:K6"/>
    <mergeCell ref="G7:H7"/>
    <mergeCell ref="G15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VENTAS (2)</vt:lpstr>
      <vt:lpstr>VENTAS</vt:lpstr>
      <vt:lpstr>MAT. PRIMAS</vt:lpstr>
      <vt:lpstr>MANO DE OBRA</vt:lpstr>
      <vt:lpstr>GTOS IND DE FAB</vt:lpstr>
      <vt:lpstr>G.DE VTA</vt:lpstr>
      <vt:lpstr>G.ADMITIVOS</vt:lpstr>
      <vt:lpstr>EDO RDOS</vt:lpstr>
      <vt:lpstr>EDOS FINS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Usuario</cp:lastModifiedBy>
  <dcterms:created xsi:type="dcterms:W3CDTF">2013-03-07T21:31:59Z</dcterms:created>
  <dcterms:modified xsi:type="dcterms:W3CDTF">2015-03-20T18:47:19Z</dcterms:modified>
</cp:coreProperties>
</file>